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D:\Работа\2Far far land\Merkanto\"/>
    </mc:Choice>
  </mc:AlternateContent>
  <xr:revisionPtr revIDLastSave="0" documentId="8_{BD6B42B5-79F3-40FA-AD08-15954728BA3E}"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7" i="1" l="1"/>
  <c r="S7" i="1" s="1"/>
  <c r="P7" i="1"/>
  <c r="Q7" i="1"/>
  <c r="T7" i="1"/>
  <c r="O8" i="1"/>
  <c r="P8" i="1"/>
  <c r="Q8" i="1"/>
  <c r="S8" i="1" s="1"/>
  <c r="O9" i="1"/>
  <c r="P9" i="1"/>
  <c r="Q9" i="1"/>
  <c r="T9" i="1" s="1"/>
  <c r="S9" i="1"/>
  <c r="U41" i="1"/>
  <c r="U42" i="1"/>
  <c r="U43" i="1"/>
  <c r="U44" i="1"/>
  <c r="U45" i="1"/>
  <c r="U46" i="1"/>
  <c r="U47" i="1"/>
  <c r="U48" i="1"/>
  <c r="U49" i="1"/>
  <c r="U50" i="1"/>
  <c r="U51" i="1"/>
  <c r="U52" i="1"/>
  <c r="U53" i="1"/>
  <c r="U54" i="1"/>
  <c r="U55" i="1"/>
  <c r="U56" i="1"/>
  <c r="U57" i="1"/>
  <c r="U58" i="1"/>
  <c r="U40" i="1"/>
  <c r="Q12" i="1"/>
  <c r="P12" i="1"/>
  <c r="O12" i="1"/>
  <c r="Q11" i="1"/>
  <c r="P11" i="1"/>
  <c r="O11" i="1"/>
  <c r="Q10" i="1"/>
  <c r="P10" i="1"/>
  <c r="O10" i="1"/>
  <c r="T8" i="1" l="1"/>
  <c r="S10" i="1"/>
  <c r="S11" i="1"/>
  <c r="T11" i="1"/>
  <c r="T12" i="1"/>
  <c r="T10" i="1"/>
  <c r="S12" i="1"/>
  <c r="Q14" i="1" l="1"/>
  <c r="Q15" i="1"/>
  <c r="Q16" i="1"/>
  <c r="Q17" i="1"/>
  <c r="Q18" i="1"/>
  <c r="Q19" i="1"/>
  <c r="Q20" i="1"/>
  <c r="Q21" i="1"/>
  <c r="Q22" i="1"/>
  <c r="Q23" i="1"/>
  <c r="Q24" i="1"/>
  <c r="Q25" i="1"/>
  <c r="Q26" i="1"/>
  <c r="Q27" i="1"/>
  <c r="Q28" i="1"/>
  <c r="Q29" i="1"/>
  <c r="Q30" i="1"/>
  <c r="Q31" i="1"/>
  <c r="Q33" i="1"/>
  <c r="Q34" i="1"/>
  <c r="Q35" i="1"/>
  <c r="Q36" i="1"/>
  <c r="Q37" i="1"/>
  <c r="Q38" i="1"/>
  <c r="Q39" i="1"/>
  <c r="Q40" i="1"/>
  <c r="Q41" i="1"/>
  <c r="Q42" i="1"/>
  <c r="Q43" i="1"/>
  <c r="Q44" i="1"/>
  <c r="Q45" i="1"/>
  <c r="Q47" i="1"/>
  <c r="Q48" i="1"/>
  <c r="Q49" i="1"/>
  <c r="Q50" i="1"/>
  <c r="Q51" i="1"/>
  <c r="Q52" i="1"/>
  <c r="Q53" i="1"/>
  <c r="Q54" i="1"/>
  <c r="Q55" i="1"/>
  <c r="Q56" i="1"/>
  <c r="Q57" i="1"/>
  <c r="Q58" i="1"/>
  <c r="O13" i="1"/>
  <c r="O14" i="1"/>
  <c r="O15" i="1"/>
  <c r="O16" i="1"/>
  <c r="O17" i="1"/>
  <c r="O18" i="1"/>
  <c r="O19" i="1"/>
  <c r="O20" i="1"/>
  <c r="O21" i="1"/>
  <c r="O22" i="1"/>
  <c r="O23" i="1"/>
  <c r="O24" i="1"/>
  <c r="O25" i="1"/>
  <c r="O26" i="1"/>
  <c r="O27" i="1"/>
  <c r="O28" i="1"/>
  <c r="O29" i="1"/>
  <c r="O30" i="1"/>
  <c r="O31" i="1"/>
  <c r="O33" i="1"/>
  <c r="O34" i="1"/>
  <c r="O35" i="1"/>
  <c r="O36" i="1"/>
  <c r="O37" i="1"/>
  <c r="O38" i="1"/>
  <c r="O39" i="1"/>
  <c r="O40" i="1"/>
  <c r="O41" i="1"/>
  <c r="O42" i="1"/>
  <c r="O43" i="1"/>
  <c r="O44" i="1"/>
  <c r="O45" i="1"/>
  <c r="O47" i="1"/>
  <c r="O48" i="1"/>
  <c r="O49" i="1"/>
  <c r="O50" i="1"/>
  <c r="O51" i="1"/>
  <c r="O52" i="1"/>
  <c r="O53" i="1"/>
  <c r="O54" i="1"/>
  <c r="O55" i="1"/>
  <c r="O56" i="1"/>
  <c r="O57" i="1"/>
  <c r="O58" i="1"/>
  <c r="P52" i="1"/>
  <c r="P53" i="1"/>
  <c r="P54" i="1"/>
  <c r="P55" i="1"/>
  <c r="P56" i="1"/>
  <c r="P57" i="1"/>
  <c r="P58" i="1"/>
  <c r="P51" i="1"/>
  <c r="P48" i="1"/>
  <c r="P49" i="1"/>
  <c r="P50" i="1"/>
  <c r="P47" i="1"/>
  <c r="P41" i="1"/>
  <c r="P42" i="1"/>
  <c r="P43" i="1"/>
  <c r="P44" i="1"/>
  <c r="P45" i="1"/>
  <c r="P40" i="1"/>
  <c r="P37" i="1"/>
  <c r="P38" i="1"/>
  <c r="P39" i="1"/>
  <c r="P36" i="1"/>
  <c r="P34" i="1"/>
  <c r="P35" i="1"/>
  <c r="P33" i="1"/>
  <c r="P15" i="1"/>
  <c r="P16" i="1"/>
  <c r="P17" i="1"/>
  <c r="P18" i="1"/>
  <c r="P19" i="1"/>
  <c r="P20" i="1"/>
  <c r="P21" i="1"/>
  <c r="P22" i="1"/>
  <c r="P23" i="1"/>
  <c r="P24" i="1"/>
  <c r="P25" i="1"/>
  <c r="P26" i="1"/>
  <c r="P27" i="1"/>
  <c r="P28" i="1"/>
  <c r="P29" i="1"/>
  <c r="P30" i="1"/>
  <c r="P31" i="1"/>
  <c r="P14" i="1"/>
  <c r="T40" i="1" l="1"/>
  <c r="S40" i="1"/>
  <c r="T30" i="1"/>
  <c r="T17" i="1"/>
  <c r="S17" i="1"/>
  <c r="S52" i="1"/>
  <c r="T36" i="1"/>
  <c r="S36" i="1"/>
  <c r="S26" i="1"/>
  <c r="T13" i="1"/>
  <c r="T48" i="1"/>
  <c r="S48" i="1"/>
  <c r="T33" i="1"/>
  <c r="S33" i="1"/>
  <c r="T55" i="1"/>
  <c r="S55" i="1"/>
  <c r="T56" i="1"/>
  <c r="S56" i="1"/>
  <c r="T44" i="1"/>
  <c r="S44" i="1"/>
  <c r="T21" i="1"/>
  <c r="S21" i="1"/>
  <c r="T58" i="1"/>
  <c r="S58" i="1"/>
  <c r="S54" i="1"/>
  <c r="S50" i="1"/>
  <c r="T50" i="1"/>
  <c r="S42" i="1"/>
  <c r="T42" i="1"/>
  <c r="S38" i="1"/>
  <c r="S34" i="1"/>
  <c r="T34" i="1"/>
  <c r="S28" i="1"/>
  <c r="T24" i="1"/>
  <c r="S24" i="1"/>
  <c r="T23" i="1"/>
  <c r="T19" i="1"/>
  <c r="S19" i="1"/>
  <c r="S15" i="1"/>
  <c r="S51" i="1"/>
  <c r="T47" i="1"/>
  <c r="S47" i="1"/>
  <c r="T39" i="1"/>
  <c r="T29" i="1"/>
  <c r="S29" i="1"/>
  <c r="S25" i="1"/>
  <c r="T20" i="1"/>
  <c r="S20" i="1"/>
  <c r="T16" i="1"/>
  <c r="S16" i="1"/>
  <c r="T43" i="1"/>
  <c r="S43" i="1"/>
  <c r="T35" i="1"/>
  <c r="S35" i="1"/>
  <c r="T57" i="1"/>
  <c r="S57" i="1"/>
  <c r="T53" i="1"/>
  <c r="S53" i="1"/>
  <c r="T49" i="1"/>
  <c r="S49" i="1"/>
  <c r="S45" i="1"/>
  <c r="T41" i="1"/>
  <c r="S41" i="1"/>
  <c r="T37" i="1"/>
  <c r="S37" i="1"/>
  <c r="T31" i="1"/>
  <c r="S31" i="1"/>
  <c r="T27" i="1"/>
  <c r="S27" i="1"/>
  <c r="S22" i="1"/>
  <c r="T18" i="1"/>
  <c r="S18" i="1"/>
  <c r="T14" i="1"/>
  <c r="S14" i="1"/>
  <c r="R59" i="1"/>
  <c r="U59" i="1" s="1"/>
  <c r="T22" i="1" l="1"/>
  <c r="T45" i="1"/>
  <c r="T25" i="1"/>
  <c r="S39" i="1"/>
  <c r="T51" i="1"/>
  <c r="T15" i="1"/>
  <c r="S23" i="1"/>
  <c r="T28" i="1"/>
  <c r="T38" i="1"/>
  <c r="T54" i="1"/>
  <c r="S13" i="1"/>
  <c r="T26" i="1"/>
  <c r="T52" i="1"/>
  <c r="S30" i="1"/>
</calcChain>
</file>

<file path=xl/sharedStrings.xml><?xml version="1.0" encoding="utf-8"?>
<sst xmlns="http://schemas.openxmlformats.org/spreadsheetml/2006/main" count="320" uniqueCount="243">
  <si>
    <t>№</t>
  </si>
  <si>
    <t>F-02500</t>
  </si>
  <si>
    <t>F-02503</t>
  </si>
  <si>
    <t>F-02502</t>
  </si>
  <si>
    <t>F-02501</t>
  </si>
  <si>
    <t>F-02513</t>
  </si>
  <si>
    <t>F-02512</t>
  </si>
  <si>
    <t>F-02504</t>
  </si>
  <si>
    <t>Triple puzzle. Result</t>
  </si>
  <si>
    <t>F-02507</t>
  </si>
  <si>
    <t>F-02505</t>
  </si>
  <si>
    <t>F-02506</t>
  </si>
  <si>
    <t>F-02525</t>
  </si>
  <si>
    <t>F-02527</t>
  </si>
  <si>
    <t>F-02526</t>
  </si>
  <si>
    <t>F-02511</t>
  </si>
  <si>
    <t>F-02509</t>
  </si>
  <si>
    <t>MAXI puzzle 24.Cutie (61*47 cm)</t>
  </si>
  <si>
    <t>F-02508</t>
  </si>
  <si>
    <t>MAXI puzzle 24. Zoo (61*47 cm)</t>
  </si>
  <si>
    <t>F-04047</t>
  </si>
  <si>
    <t>F-04048</t>
  </si>
  <si>
    <t>DOMINO Transport</t>
  </si>
  <si>
    <t>F-04049</t>
  </si>
  <si>
    <t>F-04065</t>
  </si>
  <si>
    <t>DOMINO For girls</t>
  </si>
  <si>
    <t>F-04072</t>
  </si>
  <si>
    <t>DOMINO Shapes</t>
  </si>
  <si>
    <t>F-04050</t>
  </si>
  <si>
    <t>MEMO Baby</t>
  </si>
  <si>
    <t>F-04052</t>
  </si>
  <si>
    <t>MEMO For boys</t>
  </si>
  <si>
    <t>F-04051</t>
  </si>
  <si>
    <t>MEMO Animals</t>
  </si>
  <si>
    <t>F-04118</t>
  </si>
  <si>
    <t>Outline puzzles. Transport</t>
  </si>
  <si>
    <t>F-04119</t>
  </si>
  <si>
    <t>Outline puzzles. Sea Animals</t>
  </si>
  <si>
    <t>F-04120</t>
  </si>
  <si>
    <t>Outline puzzles Halves. Farm animals and Pets</t>
  </si>
  <si>
    <t>F-04122</t>
  </si>
  <si>
    <t>Outline puzzles Halves. Transport</t>
  </si>
  <si>
    <t>F-04117</t>
  </si>
  <si>
    <t>Outline puzzles. Animals</t>
  </si>
  <si>
    <t>F-04121</t>
  </si>
  <si>
    <t>4606088025001</t>
  </si>
  <si>
    <t>4606088025032</t>
  </si>
  <si>
    <t>4606088025025</t>
  </si>
  <si>
    <t>4606088025018</t>
  </si>
  <si>
    <t>4606088025131</t>
  </si>
  <si>
    <t>4606088025124</t>
  </si>
  <si>
    <t>4606088025049</t>
  </si>
  <si>
    <t>4606088025070</t>
  </si>
  <si>
    <t>4606088025056</t>
  </si>
  <si>
    <t>4606088025063</t>
  </si>
  <si>
    <t>4606088025254</t>
  </si>
  <si>
    <t>4606088025278</t>
  </si>
  <si>
    <t>4606088025261</t>
  </si>
  <si>
    <t>4606088025117</t>
  </si>
  <si>
    <t>4606088025094</t>
  </si>
  <si>
    <t>4606088025087</t>
  </si>
  <si>
    <t>4606088040479</t>
  </si>
  <si>
    <t>4606088040486</t>
  </si>
  <si>
    <t>4606088040493</t>
  </si>
  <si>
    <t>4606088040653</t>
  </si>
  <si>
    <t>4606088040721</t>
  </si>
  <si>
    <t>4606088040509</t>
  </si>
  <si>
    <t>4606088040523</t>
  </si>
  <si>
    <t>4606088040516</t>
  </si>
  <si>
    <t>4606088041186</t>
  </si>
  <si>
    <t>4606088041193</t>
  </si>
  <si>
    <t>4606088041209</t>
  </si>
  <si>
    <t>4606088041223</t>
  </si>
  <si>
    <t>4606088041179</t>
  </si>
  <si>
    <t>4606088041216</t>
  </si>
  <si>
    <t>Item No</t>
  </si>
  <si>
    <t>EAN</t>
  </si>
  <si>
    <t>Name</t>
  </si>
  <si>
    <t>Double Puzzle. Whose house?</t>
  </si>
  <si>
    <t>DOMINO. Animals</t>
  </si>
  <si>
    <t>Package</t>
  </si>
  <si>
    <t>Inside</t>
  </si>
  <si>
    <t>Description</t>
  </si>
  <si>
    <t>Triple puzzle. What's the next?</t>
  </si>
  <si>
    <t>Triple puzzle. Sum and substract</t>
  </si>
  <si>
    <t>LOTTO What are the boys dreaming about?</t>
  </si>
  <si>
    <t>LOTTO What are the girls dreaming about?</t>
  </si>
  <si>
    <t>Add fun to old-school games! Play DOMINO and learn more about animals. Develops attentivness, reaction speed, observation skills.</t>
  </si>
  <si>
    <t>Add fun to old-school games! Play DOMINO and learn more about transport. Develops attentivness, reaction speed, observation skills.</t>
  </si>
  <si>
    <t>Add fun to old-school games! Play DOMINO and enjoy nice pictures. Develops attentivness, reaction speed, observation skills.</t>
  </si>
  <si>
    <t>Add fun to old-school games! Play DOMINO and enjoy nice pictures. Your daughter will love it! Develops attentivness, reaction speed, observation skills.</t>
  </si>
  <si>
    <t>Add fun to old-school games! Play DOMINO and learn more shapes and colors. Develops attentivness, reaction speed, observation skills.</t>
  </si>
  <si>
    <t>Train your brain with a funny game! MEMO game helps your kid to improve memory and motor skills. Try to find a pair together. You will like the chips with colorful pictures and different images.</t>
  </si>
  <si>
    <t>Train your brain with a funny game! MEMO game helps your kid to improve memory and motor skills. Try to find a pair together. Boys will like the chips with colorful pictures and different images.</t>
  </si>
  <si>
    <t>Train your brain with a funny game! MEMO game helps your kid to improve memory and motor skills. Try to find a pair together. You will like the chips with colorful pictures and different animals.</t>
  </si>
  <si>
    <t>Try to join the parts of a truck or a trian! It's not so easy that it seems when you see a lot of different vehicle's details behind you. This game helps your kid to develop motor and observation skills, hand-eye coordination and logic.</t>
  </si>
  <si>
    <t>Try to join the parts of an octopus or a fish! It's not so easy that it seems when you see a lot of tails and fins behind you. This game helps your kid to develop motor and observation skills, hand-eye coordination and logic.</t>
  </si>
  <si>
    <t>Try to join two halves of a duck or a pig! It's not so easy that it seems when you see a lot of different paws and tails behind you. This game helps your kid to develop motor and observation skills, hand-eye coordination and logic.</t>
  </si>
  <si>
    <t>Try to join two halves of a bus or a car! It's not so easy that it seems when you see a lot of different wheels and cabins behind you. This game helps your kid to develop motor and observation skills, hand-eye coordination and logic.</t>
  </si>
  <si>
    <t>Try to join the parts of a tiger or a pinguin! It's not so easy that it seems when you see a lot of tails and paws behind you. This game helps your kid to develop motor and observation skills, hand-eye coordination and logic.</t>
  </si>
  <si>
    <t>Try to join two halves of a giraffe or a tiger! It's not so easy that it seems when you see a lot of different claws and paws behind you. This game helps your kid to develop motor and observation skills, hand-eye coordination and logic.</t>
  </si>
  <si>
    <t>ZigZag puzzles. Pets.</t>
  </si>
  <si>
    <t>6 images, 18 pcs. First puzzles for toddlers, 18 pcs. Color images and speical zigzag cutting add more fun to the game. This toy develops logic, motor skills, creativity and hand-eye coordination. Recommended for kids 1+.</t>
  </si>
  <si>
    <t>10 images, 20 pcs. Tell your kid about numbers and total amount, learn to count with Double Puzlles. Each puzzle consists of 2 parts.Try to compare the number on one part and total amount on another. Develops counting skills, motor skills, hand-eye coordination.</t>
  </si>
  <si>
    <t>10 images, 20 pcs. Learn more about animals and their houses. Each puzzle consists of 2 parts.Try to find a house for each animal. Develops observation skills, motor skills, hand-eye coordination.</t>
  </si>
  <si>
    <t>8 images, 24 pcs. First logical lines. What happens after if the white boy stays under the sun rays? If you take scissors and long-hair kid? Watering can and a small plant? Find the answers with Triple puzzles. Each subject consists of 3 parts. Join two and find the result in the third.</t>
  </si>
  <si>
    <t>8 images, 24 pcs. First logical lines. Join the pictures in groups according to the common charactreristic - sea animals, fruits, clothes, etc. Logical and observation skills, hand-eye coordination development.</t>
  </si>
  <si>
    <t>8 images, 24 pcs. First math skills. Sum and substract with Triple puzzles. Each line consits of 3 parts: two numbers and the result. Logical and observation skills, hand-eye coordination development.</t>
  </si>
  <si>
    <t>8 images, 24 pcs. First logical lines. What is the next after an egg and a chicken? After a cow and some milk?  Find the answers with Triple puzzles. Each subject consists of 3 parts. Join two and find the result in the third. Logical and observation skills, hand-eye coordination development.</t>
  </si>
  <si>
    <t>6 fields, 36 chips. Add fun to old-school games! Play LOTTO with your boys using cards and chips with themes they're interested in: space, cars, etc. Develops attentivness, reaction speed, observation skills.</t>
  </si>
  <si>
    <t>6 fields, 36 chips. Add fun to old-school games! Play LOTTO and learn more about fruits, vegetable, berries and mushrooms. Develops attentivness, reaction speed, observation skills.</t>
  </si>
  <si>
    <t>6 fields, 36 chips. Add fun to old-school games! Play LOTTO with your girls using cards and chips with themes they're interested in: pets, beauty, accessories, etc. Develops attentivness, reaction speed, observation skills.</t>
  </si>
  <si>
    <t>Item Sizes, cm</t>
  </si>
  <si>
    <t>Master Sizes, cm</t>
  </si>
  <si>
    <t>Item Weight, kgs</t>
  </si>
  <si>
    <t>PCS / CTN</t>
  </si>
  <si>
    <t>24 x 18  x 5</t>
  </si>
  <si>
    <t>37 x 37 x 26</t>
  </si>
  <si>
    <t>16 x 16 x 16</t>
  </si>
  <si>
    <t>56 x 34 x 20</t>
  </si>
  <si>
    <t>25,5 x 24 x 7,7</t>
  </si>
  <si>
    <t>62 x 28 x 36</t>
  </si>
  <si>
    <t>18 x 12 x 6</t>
  </si>
  <si>
    <t>32,5 x 14,5 x 39,5</t>
  </si>
  <si>
    <t>32,5 x 14,5 x 39,4</t>
  </si>
  <si>
    <t>32,5 x 14,5 x 39,3</t>
  </si>
  <si>
    <t>32,5 x 14,5 x 39,2</t>
  </si>
  <si>
    <t>32,5 x 14,5 x 39,1</t>
  </si>
  <si>
    <t>32,5 x 14,5 x 39,0</t>
  </si>
  <si>
    <t>32,5 x 14,5 x 39,6</t>
  </si>
  <si>
    <t>60 x 28 x 36</t>
  </si>
  <si>
    <t>ZigZag puzzles. Princess Dreams</t>
  </si>
  <si>
    <t>ZIgZag puzzles. Animals</t>
  </si>
  <si>
    <t>Educational toys for kids 1-5 years</t>
  </si>
  <si>
    <t>VELCRO Mother and Baby</t>
  </si>
  <si>
    <t>VELCRO Home</t>
  </si>
  <si>
    <t>VELCRO Emotions</t>
  </si>
  <si>
    <t>VELCRO Seasons</t>
  </si>
  <si>
    <t>VELCRO Shapes</t>
  </si>
  <si>
    <t>VELCRO Colors</t>
  </si>
  <si>
    <t>VELCRO Cooking</t>
  </si>
  <si>
    <t>Educational game for kids 12 months+. 
8 thin plastic cards with velcro and 16 objects. The kid should match the animal and its house. 
Train hand-eye coordination, fine motor skills, learn more about animals.</t>
  </si>
  <si>
    <t>Educational game for kids 12 months+. 
9 thin plastic cards with velcro and 18 objects. The kid should match the animal and its baby. 
Train hand-eye coordination, fine motor skills, learn more about animals.</t>
  </si>
  <si>
    <t>Educational game for kids 12 months+. 
10 thin plastic cards with velcro and 20 objects. The kid should sort fruits and vegetables by color, choose the fruits or the vegetable and pur it into a basket, match the frut and its half.
Train hand-eye coordination, fine motor skills, learn more about fruits, vegetables, shapes and colors.</t>
  </si>
  <si>
    <t>Educational game for kids 12 months+. 
4 thin plastic cards with velcro and 20 objects. Where should be the pot - in the kitchen or in the bath? Where does the boy brush his teeth? Find the correct details for each room.
Train hand-eye coordination, fine motor skills, learn more about your everyday life.</t>
  </si>
  <si>
    <t>Educational game for kids 12 months+. 
2 faces, 6 emotions, 20 objects. 
Train your EQ - learn more about your own emotions and try to guess what your friends feel. Anger? Joy? Disgust? Wonder?</t>
  </si>
  <si>
    <t>Educational game for kids 12 months+. 
4 thin plastic cards, 20 objects. 
When do you play snowballs? When can you go to the forest to pick up the berries and mushrooms?
Learn more about seasons, train your oral speech, fine motor skills and hand-eye coordination.</t>
  </si>
  <si>
    <t>Educational game for kids 12 months+. 
6 thin plastic cards, 12 objects. What is the shape of a kite? Or a sun?
Learn more about shapes and colors, train your oral speech, fine motor skills and hand-eye coordination.</t>
  </si>
  <si>
    <t>Educational game for kids 12 months+. 
8 thin plastic cards, 16 objects. 
What is the color of your lovely strawberry? Or an eggplant?
Learn more about colors, train your oral speech, fine motor skills and hand-eye coordination.</t>
  </si>
  <si>
    <t>Educational game for kids 12 months+. 
5 thin plastic cards - pizza, ice-cream, lemonade, cake, salad, 16 objects. 
Do you like pizza or ice-cream? Will you add tomato to a lemonade?
Learn more about food, train your oral speech and creativity, fine motor skills and hand-eye coordination.</t>
  </si>
  <si>
    <t>F-02866</t>
  </si>
  <si>
    <t>F-02837</t>
  </si>
  <si>
    <t>F-02838</t>
  </si>
  <si>
    <t>F-02835</t>
  </si>
  <si>
    <t>F-02865</t>
  </si>
  <si>
    <t>F-03819</t>
  </si>
  <si>
    <t>F-03818</t>
  </si>
  <si>
    <t>F-03754</t>
  </si>
  <si>
    <t>F-02836</t>
  </si>
  <si>
    <t>F-03753</t>
  </si>
  <si>
    <t>4606088028668</t>
  </si>
  <si>
    <t>4606088028378</t>
  </si>
  <si>
    <t>4606088028354</t>
  </si>
  <si>
    <t>4606088028651</t>
  </si>
  <si>
    <t>4606088038193</t>
  </si>
  <si>
    <t>4606088038186</t>
  </si>
  <si>
    <t>4606088037547</t>
  </si>
  <si>
    <t>4606088028385</t>
  </si>
  <si>
    <t>4606088028361</t>
  </si>
  <si>
    <t>4606088037530</t>
  </si>
  <si>
    <t>F-02514</t>
  </si>
  <si>
    <t>4606088025148</t>
  </si>
  <si>
    <t>Double Puzzle. Whose baby?</t>
  </si>
  <si>
    <t>10 images, 20 pcs. Learn more about animals and their babies. Each puzzle consists of 2 parts.Try to find a mother for each kid. Develops observation skills, motor skills, hand-eye coordination.</t>
  </si>
  <si>
    <t>Double Puzzle. Funny colors</t>
  </si>
  <si>
    <t>10 images, 20 pcs. Learn more about colors. Each puzzle consists of 2 parts.Try to find a color for each animal. Develops observation skills, motor skills, hand-eye coordination.</t>
  </si>
  <si>
    <t>25 x 18  x 5</t>
  </si>
  <si>
    <t>38 x 37 x 26</t>
  </si>
  <si>
    <t>4606088025155</t>
  </si>
  <si>
    <t>F-02515</t>
  </si>
  <si>
    <t>F-02524</t>
  </si>
  <si>
    <t>4606088025247</t>
  </si>
  <si>
    <t>LOTTO Habitants of the Earth</t>
  </si>
  <si>
    <t>6 fields, 36 chips. Add fun to old-school games! Play LOTTO and learn more about animals, insects and the other Earth inhabitants. Develops attentivness, reaction speed, observation skills.</t>
  </si>
  <si>
    <t>VERY FIRST PUZZLES</t>
  </si>
  <si>
    <t>EDUCATIONAL GAMES</t>
  </si>
  <si>
    <t>Floor puzzle, 12 images, 24 pcs. Really big puzzles for toddlers. Learn more about sea animals with MAXI puzzles. Total field size 61*47 cm.  Develops attentivness, observation and motor skills.</t>
  </si>
  <si>
    <t>Floor puzzle, 12 images, 24 pcs. Really big puzzles for toddlers. Enjoy nice pictures with MAXI puzzles. Total field size 61*47 cm.  Develops attentivness, observation and motor skills.</t>
  </si>
  <si>
    <t>FAMILY GAMES</t>
  </si>
  <si>
    <r>
      <t xml:space="preserve">VELCRO Fruits and Vegetables
</t>
    </r>
    <r>
      <rPr>
        <b/>
        <sz val="11"/>
        <color rgb="FFFF0000"/>
        <rFont val="Calibri"/>
        <family val="2"/>
        <charset val="204"/>
        <scheme val="major"/>
      </rPr>
      <t>BESTSELLER!</t>
    </r>
  </si>
  <si>
    <r>
      <t xml:space="preserve">Double Puzzle. Fun to count
</t>
    </r>
    <r>
      <rPr>
        <b/>
        <sz val="11"/>
        <color rgb="FFFF0000"/>
        <rFont val="Calibri"/>
        <family val="2"/>
        <charset val="204"/>
        <scheme val="major"/>
      </rPr>
      <t>BESTSELLER!</t>
    </r>
  </si>
  <si>
    <r>
      <t xml:space="preserve">Triple puzzle. Groups
</t>
    </r>
    <r>
      <rPr>
        <b/>
        <sz val="11"/>
        <color rgb="FFFF0000"/>
        <rFont val="Calibri"/>
        <family val="2"/>
        <charset val="204"/>
        <scheme val="major"/>
      </rPr>
      <t>BESTSELLER!</t>
    </r>
  </si>
  <si>
    <r>
      <t xml:space="preserve">MAXI puzzle 24. Sea animals (61*47 cm)
</t>
    </r>
    <r>
      <rPr>
        <b/>
        <sz val="11"/>
        <color rgb="FFFF0000"/>
        <rFont val="Calibri"/>
        <family val="2"/>
        <charset val="204"/>
        <scheme val="major"/>
      </rPr>
      <t>BESTSELLER!</t>
    </r>
  </si>
  <si>
    <r>
      <t xml:space="preserve">ZigZag puzzles. Transport
</t>
    </r>
    <r>
      <rPr>
        <b/>
        <sz val="11"/>
        <color rgb="FFFF0000"/>
        <rFont val="Calibri"/>
        <family val="2"/>
        <charset val="204"/>
        <scheme val="major"/>
      </rPr>
      <t>BESTSELLER!</t>
    </r>
  </si>
  <si>
    <r>
      <t xml:space="preserve">Outline puzzles Halves. Wild animals
</t>
    </r>
    <r>
      <rPr>
        <b/>
        <sz val="11"/>
        <color rgb="FFFF0000"/>
        <rFont val="Calibri"/>
        <family val="2"/>
        <charset val="204"/>
        <scheme val="major"/>
      </rPr>
      <t>BESTSELLER!</t>
    </r>
  </si>
  <si>
    <r>
      <t xml:space="preserve">LOTTO. Happy harvest
</t>
    </r>
    <r>
      <rPr>
        <b/>
        <sz val="11"/>
        <color rgb="FFFF0000"/>
        <rFont val="Calibri"/>
        <family val="2"/>
        <charset val="204"/>
        <scheme val="major"/>
      </rPr>
      <t>BESTSELLER!</t>
    </r>
  </si>
  <si>
    <r>
      <t xml:space="preserve">DOMINO Baby
</t>
    </r>
    <r>
      <rPr>
        <b/>
        <sz val="11"/>
        <color rgb="FFFF0000"/>
        <rFont val="Calibri"/>
        <family val="2"/>
        <charset val="204"/>
        <scheme val="major"/>
      </rPr>
      <t>BESTSELLER!</t>
    </r>
  </si>
  <si>
    <t>Educational game for kids 12 months+. 
10 thin plastic cards with velcro and 20 objects. The kid should match the animal and its food. 
Train hand-eye coordination, fine motor skills, learn more about animals.</t>
  </si>
  <si>
    <t>VELCRO Who eats what?</t>
  </si>
  <si>
    <r>
      <t xml:space="preserve">VELCRO Who lives where?
</t>
    </r>
    <r>
      <rPr>
        <b/>
        <sz val="11"/>
        <color rgb="FFFF0000"/>
        <rFont val="Calibri"/>
        <family val="2"/>
        <charset val="204"/>
        <scheme val="major"/>
      </rPr>
      <t>BESTSELLER!</t>
    </r>
  </si>
  <si>
    <t>Total weight, kg</t>
  </si>
  <si>
    <t>Order, cartons</t>
  </si>
  <si>
    <t>Voulme, 1 carton</t>
  </si>
  <si>
    <t>1 carton weight, kg</t>
  </si>
  <si>
    <t>Total volume, CBM</t>
  </si>
  <si>
    <t>Order, EUR</t>
  </si>
  <si>
    <t>Order, pcs</t>
  </si>
  <si>
    <t>In stock, pcs</t>
  </si>
  <si>
    <t>SOFT BLOCKS</t>
  </si>
  <si>
    <t>F-04031</t>
  </si>
  <si>
    <t>4606088040318</t>
  </si>
  <si>
    <t>Soft Blocks Plus Wheels (10 pcs + 8 wheels)</t>
  </si>
  <si>
    <t>Soft blocks made of food-grade material with silver ions for additional kids' safety. The sets consists of 10 blocks and 8 wheels. Toddlers can use them like a teether without any gums' hurting. Develops the creativity, motor skills, hand-eye coordinations. Build everything you want - towers, robots, animals, and even vehicles, adding the wheels.</t>
  </si>
  <si>
    <t>25 x 18 x 8</t>
  </si>
  <si>
    <t>51,5 x 26 x18,5</t>
  </si>
  <si>
    <t>F-04032</t>
  </si>
  <si>
    <t>4606088040325</t>
  </si>
  <si>
    <t>Soft Blocks Plus Wheels (15 pcs + 12 wheels)</t>
  </si>
  <si>
    <t>Soft blocks made of food-grade material with silver ions for additional kids' safety. The sets consists of 15 blocks and 12 wheels. Toddlers can use them like a teether without any gums' hurting. Develops the creativity, motor skills, hand-eye coordinations. Build everything you want - towers, robots, animals, and even vehicles, adding the wheels.</t>
  </si>
  <si>
    <t>F-04033</t>
  </si>
  <si>
    <t>4606088040332</t>
  </si>
  <si>
    <r>
      <t xml:space="preserve">Soft Blocks Plus Wheels (21 pcs + 16 wheels)
</t>
    </r>
    <r>
      <rPr>
        <b/>
        <sz val="11"/>
        <color rgb="FFFF0000"/>
        <rFont val="Calibri"/>
        <family val="2"/>
        <charset val="204"/>
        <scheme val="major"/>
      </rPr>
      <t>BESTSELLER!</t>
    </r>
  </si>
  <si>
    <t>Soft blocks made of food-grade material with silver ions for additional kids' safety. The sets consists of 21 blocks and 16 wheels. Toddlers can use them like a teether without any gums' hurting. Develops the creativity, motor skills, hand-eye coordinations. Build everything you want - towers, robots, animals, and even vehicles, adding the wheels.</t>
  </si>
  <si>
    <t>32 x 22 x 9</t>
  </si>
  <si>
    <t>47 x 35,7 x 31,5</t>
  </si>
  <si>
    <t>F-04034</t>
  </si>
  <si>
    <t>4606088040349</t>
  </si>
  <si>
    <t>Soft Blocks Plus Wheels (25 pcs + 16 wheels)</t>
  </si>
  <si>
    <t>Soft blocks made of food-grade material with silver ions for additional kids' safety. The sets consists of 25 blocks and 16 wheels. Toddlers can use them like a teether without any gums' hurting. Develops the creativity, motor skills, hand-eye coordinations. Build everything you want - towers, robots, animals, and even vehicles, adding the wheels.</t>
  </si>
  <si>
    <t>F-04167</t>
  </si>
  <si>
    <t>46060880411674</t>
  </si>
  <si>
    <t xml:space="preserve">Soft Blocks 21 pcs
</t>
  </si>
  <si>
    <t>Soft blocks made of food-grade material with silver ions for additional kids' safety. The sets consists of 21 blocks. Toddlers can use them like a teether without any gums' hurting. Develops the creativity, motor skills, hand-eye coordinations. Build everything you want - towers, robots, animals, etc.</t>
  </si>
  <si>
    <t>31,8 x 28,8 x 86</t>
  </si>
  <si>
    <t>60 x 36 x 35</t>
  </si>
  <si>
    <t>F-04168</t>
  </si>
  <si>
    <t>4606088041681</t>
  </si>
  <si>
    <r>
      <t xml:space="preserve">Soft Blocks 42  pcs
</t>
    </r>
    <r>
      <rPr>
        <b/>
        <sz val="11"/>
        <color rgb="FFFF0000"/>
        <rFont val="Calibri"/>
        <family val="2"/>
        <charset val="204"/>
        <scheme val="major"/>
      </rPr>
      <t>BESTSELLER!</t>
    </r>
  </si>
  <si>
    <t>Soft blocks made of food-grade material with silver ions for additional kids' safety. The sets consists of 42 blocks. Toddlers can use them like a teether without any gums' hurting. Develops the creativity, motor skills, hand-eye coordinations. Build everything you want - towers, robots, animals, etc.</t>
  </si>
  <si>
    <t>31,8 x 35,6 x 86</t>
  </si>
  <si>
    <t>54 х 37.5 х 33.5</t>
  </si>
  <si>
    <t>MOQ 100 pcs</t>
  </si>
  <si>
    <t>MOQ 10 pcs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</si>
</sst>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Arial"/>
    </font>
    <font>
      <sz val="8"/>
      <color theme="1"/>
      <name val="Arial"/>
      <family val="2"/>
      <charset val="204"/>
    </font>
    <font>
      <sz val="8"/>
      <name val="Arial"/>
      <family val="2"/>
      <charset val="204"/>
    </font>
    <font>
      <sz val="8"/>
      <color theme="1"/>
      <name val="Calibri"/>
      <family val="2"/>
      <charset val="204"/>
      <scheme val="major"/>
    </font>
    <font>
      <sz val="11"/>
      <color theme="1"/>
      <name val="Calibri"/>
      <family val="2"/>
      <charset val="204"/>
      <scheme val="major"/>
    </font>
    <font>
      <b/>
      <sz val="8"/>
      <color theme="1"/>
      <name val="Calibri"/>
      <family val="2"/>
      <charset val="204"/>
      <scheme val="major"/>
    </font>
    <font>
      <b/>
      <sz val="8"/>
      <name val="Calibri"/>
      <family val="2"/>
      <charset val="204"/>
      <scheme val="major"/>
    </font>
    <font>
      <b/>
      <sz val="11"/>
      <color theme="1"/>
      <name val="Calibri"/>
      <family val="2"/>
      <charset val="204"/>
      <scheme val="major"/>
    </font>
    <font>
      <b/>
      <sz val="26"/>
      <color theme="4" tint="-0.249977111117893"/>
      <name val="Calibri"/>
      <family val="2"/>
      <charset val="204"/>
      <scheme val="major"/>
    </font>
    <font>
      <sz val="10"/>
      <color theme="1"/>
      <name val="Calibri"/>
      <family val="2"/>
      <charset val="204"/>
      <scheme val="minor"/>
    </font>
    <font>
      <b/>
      <sz val="10"/>
      <color theme="1"/>
      <name val="Calibri"/>
      <family val="2"/>
      <charset val="204"/>
      <scheme val="major"/>
    </font>
    <font>
      <b/>
      <sz val="12"/>
      <color theme="1"/>
      <name val="Calibri"/>
      <family val="2"/>
      <charset val="204"/>
      <scheme val="major"/>
    </font>
    <font>
      <b/>
      <sz val="11"/>
      <color rgb="FFFF0000"/>
      <name val="Calibri"/>
      <family val="2"/>
      <charset val="204"/>
      <scheme val="major"/>
    </font>
    <font>
      <b/>
      <sz val="10"/>
      <name val="Calibri"/>
      <family val="2"/>
      <charset val="204"/>
      <scheme val="major"/>
    </font>
    <font>
      <b/>
      <sz val="11"/>
      <color theme="1"/>
      <name val="Arial"/>
      <family val="2"/>
      <charset val="204"/>
    </font>
    <font>
      <b/>
      <sz val="11"/>
      <name val="Calibri"/>
      <family val="2"/>
      <charset val="204"/>
      <scheme val="major"/>
    </font>
    <font>
      <b/>
      <sz val="9"/>
      <name val="Calibri"/>
      <family val="2"/>
      <charset val="204"/>
      <scheme val="major"/>
    </font>
  </fonts>
  <fills count="8">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CC66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1">
    <xf numFmtId="0" fontId="0" fillId="0" borderId="0" xfId="0" applyFont="1" applyAlignment="1"/>
    <xf numFmtId="0" fontId="0" fillId="0" borderId="0" xfId="0" applyFont="1" applyFill="1" applyAlignment="1"/>
    <xf numFmtId="0" fontId="0" fillId="3" borderId="0" xfId="0" applyFont="1" applyFill="1" applyAlignment="1"/>
    <xf numFmtId="0" fontId="1" fillId="0" borderId="0" xfId="0" applyFont="1" applyFill="1" applyAlignment="1"/>
    <xf numFmtId="0" fontId="4" fillId="3" borderId="0" xfId="0" applyFont="1" applyFill="1" applyAlignment="1"/>
    <xf numFmtId="0" fontId="3" fillId="3" borderId="0" xfId="0" applyFont="1" applyFill="1" applyAlignment="1"/>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4" fillId="0" borderId="1" xfId="0" applyFont="1" applyBorder="1" applyAlignment="1"/>
    <xf numFmtId="49"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2" fontId="3" fillId="4"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1" xfId="0" applyFont="1" applyBorder="1" applyAlignment="1">
      <alignment horizontal="left" vertical="center"/>
    </xf>
    <xf numFmtId="49" fontId="3" fillId="0" borderId="1" xfId="0" applyNumberFormat="1" applyFont="1" applyBorder="1" applyAlignment="1">
      <alignment horizontal="left" vertical="center"/>
    </xf>
    <xf numFmtId="0" fontId="10"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0" fontId="0" fillId="0" borderId="1" xfId="0" applyFont="1" applyFill="1" applyBorder="1" applyAlignment="1"/>
    <xf numFmtId="0" fontId="0" fillId="0" borderId="1" xfId="0" applyFont="1" applyBorder="1" applyAlignment="1"/>
    <xf numFmtId="0" fontId="3" fillId="0" borderId="5" xfId="0" applyFont="1" applyFill="1" applyBorder="1" applyAlignment="1">
      <alignment horizontal="left" vertical="center"/>
    </xf>
    <xf numFmtId="0" fontId="3" fillId="4" borderId="2"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1" fillId="6" borderId="1" xfId="0" applyFont="1" applyFill="1" applyBorder="1" applyAlignment="1">
      <alignment horizontal="left" vertical="center"/>
    </xf>
    <xf numFmtId="0" fontId="0" fillId="6" borderId="1" xfId="0" applyFont="1" applyFill="1" applyBorder="1" applyAlignment="1"/>
    <xf numFmtId="164" fontId="14" fillId="6"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164" fontId="14" fillId="5" borderId="1" xfId="0" applyNumberFormat="1" applyFont="1" applyFill="1" applyBorder="1" applyAlignment="1">
      <alignment horizontal="center" vertical="center"/>
    </xf>
    <xf numFmtId="164" fontId="0" fillId="5" borderId="1" xfId="0" applyNumberFormat="1" applyFont="1" applyFill="1" applyBorder="1" applyAlignment="1"/>
    <xf numFmtId="0" fontId="5" fillId="2" borderId="0" xfId="0" applyFont="1" applyFill="1" applyBorder="1" applyAlignment="1">
      <alignment horizontal="center" vertical="center" wrapText="1"/>
    </xf>
    <xf numFmtId="0" fontId="11" fillId="5" borderId="0" xfId="0" applyFont="1" applyFill="1" applyAlignment="1">
      <alignment horizontal="left" vertical="center"/>
    </xf>
    <xf numFmtId="0" fontId="0" fillId="5" borderId="0" xfId="0" applyFill="1"/>
    <xf numFmtId="0" fontId="0" fillId="0" borderId="0" xfId="0"/>
    <xf numFmtId="0" fontId="15" fillId="0" borderId="1" xfId="0" applyFont="1" applyBorder="1" applyAlignment="1">
      <alignment horizontal="left" vertical="center" wrapText="1"/>
    </xf>
    <xf numFmtId="164" fontId="0" fillId="5" borderId="1" xfId="0" applyNumberFormat="1" applyFill="1" applyBorder="1"/>
    <xf numFmtId="0" fontId="4" fillId="0" borderId="1" xfId="0" applyFont="1" applyBorder="1"/>
    <xf numFmtId="0" fontId="7" fillId="0" borderId="1" xfId="0" applyFont="1" applyBorder="1" applyAlignment="1">
      <alignment horizontal="left" vertical="center" wrapText="1"/>
    </xf>
    <xf numFmtId="0" fontId="14" fillId="0" borderId="1" xfId="0" applyFont="1" applyBorder="1" applyAlignment="1">
      <alignment horizontal="center"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5" borderId="4" xfId="0" applyFont="1" applyFill="1" applyBorder="1" applyAlignment="1">
      <alignment vertical="center"/>
    </xf>
    <xf numFmtId="0" fontId="11" fillId="5" borderId="1" xfId="0" applyFont="1" applyFill="1" applyBorder="1" applyAlignment="1">
      <alignment horizontal="left" vertical="center"/>
    </xf>
    <xf numFmtId="0" fontId="6" fillId="2" borderId="2" xfId="0" applyFont="1" applyFill="1" applyBorder="1" applyAlignment="1">
      <alignment horizontal="center" vertical="center" wrapText="1"/>
    </xf>
    <xf numFmtId="0" fontId="3" fillId="0" borderId="0" xfId="0" applyFont="1" applyFill="1" applyAlignment="1"/>
    <xf numFmtId="0" fontId="8" fillId="0" borderId="0" xfId="0" applyFont="1" applyFill="1" applyAlignment="1">
      <alignment vertical="center"/>
    </xf>
    <xf numFmtId="0" fontId="11" fillId="0" borderId="3" xfId="0" applyFont="1" applyFill="1" applyBorder="1" applyAlignment="1">
      <alignment vertical="center"/>
    </xf>
    <xf numFmtId="49" fontId="9" fillId="0" borderId="1" xfId="0" applyNumberFormat="1" applyFont="1" applyFill="1" applyBorder="1" applyAlignment="1">
      <alignment vertical="center" wrapText="1"/>
    </xf>
    <xf numFmtId="0" fontId="16" fillId="2" borderId="2" xfId="0" applyFont="1" applyFill="1" applyBorder="1" applyAlignment="1">
      <alignment horizontal="center" vertical="center" wrapText="1"/>
    </xf>
    <xf numFmtId="2" fontId="10" fillId="2" borderId="1" xfId="0" applyNumberFormat="1" applyFont="1" applyFill="1" applyBorder="1" applyAlignment="1">
      <alignment horizontal="center" vertical="center"/>
    </xf>
    <xf numFmtId="0" fontId="3" fillId="7" borderId="1" xfId="0" applyFont="1" applyFill="1" applyBorder="1" applyAlignment="1">
      <alignment horizontal="left" vertical="center"/>
    </xf>
    <xf numFmtId="49" fontId="9" fillId="7" borderId="1" xfId="0" applyNumberFormat="1" applyFont="1" applyFill="1" applyBorder="1" applyAlignment="1">
      <alignment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2" fontId="6" fillId="0" borderId="1" xfId="0" applyNumberFormat="1" applyFont="1" applyBorder="1" applyAlignment="1">
      <alignment horizontal="center" vertical="center" wrapText="1"/>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3"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6" fillId="5"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pn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1</xdr:col>
      <xdr:colOff>77282</xdr:colOff>
      <xdr:row>32</xdr:row>
      <xdr:rowOff>99390</xdr:rowOff>
    </xdr:from>
    <xdr:to>
      <xdr:col>1</xdr:col>
      <xdr:colOff>927651</xdr:colOff>
      <xdr:row>32</xdr:row>
      <xdr:rowOff>763865</xdr:rowOff>
    </xdr:to>
    <xdr:pic>
      <xdr:nvPicPr>
        <xdr:cNvPr id="67" name="Рисунок 66">
          <a:extLst>
            <a:ext uri="{FF2B5EF4-FFF2-40B4-BE49-F238E27FC236}">
              <a16:creationId xmlns:a16="http://schemas.microsoft.com/office/drawing/2014/main" id="{BBC4CA3B-327F-4374-90E1-9F7E19AA70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9752"/>
        <a:stretch/>
      </xdr:blipFill>
      <xdr:spPr>
        <a:xfrm>
          <a:off x="375456" y="33908999"/>
          <a:ext cx="850369" cy="664475"/>
        </a:xfrm>
        <a:prstGeom prst="rect">
          <a:avLst/>
        </a:prstGeom>
      </xdr:spPr>
    </xdr:pic>
    <xdr:clientData/>
  </xdr:twoCellAnchor>
  <xdr:twoCellAnchor editAs="oneCell">
    <xdr:from>
      <xdr:col>1</xdr:col>
      <xdr:colOff>242022</xdr:colOff>
      <xdr:row>47</xdr:row>
      <xdr:rowOff>18392</xdr:rowOff>
    </xdr:from>
    <xdr:to>
      <xdr:col>1</xdr:col>
      <xdr:colOff>925600</xdr:colOff>
      <xdr:row>47</xdr:row>
      <xdr:rowOff>704021</xdr:rowOff>
    </xdr:to>
    <xdr:pic>
      <xdr:nvPicPr>
        <xdr:cNvPr id="73" name="Рисунок 72">
          <a:extLst>
            <a:ext uri="{FF2B5EF4-FFF2-40B4-BE49-F238E27FC236}">
              <a16:creationId xmlns:a16="http://schemas.microsoft.com/office/drawing/2014/main" id="{EFF82309-F4AF-496B-B1EF-83979D2294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196" y="12980675"/>
          <a:ext cx="683578" cy="685629"/>
        </a:xfrm>
        <a:prstGeom prst="rect">
          <a:avLst/>
        </a:prstGeom>
      </xdr:spPr>
    </xdr:pic>
    <xdr:clientData/>
  </xdr:twoCellAnchor>
  <xdr:twoCellAnchor editAs="oneCell">
    <xdr:from>
      <xdr:col>1</xdr:col>
      <xdr:colOff>49697</xdr:colOff>
      <xdr:row>50</xdr:row>
      <xdr:rowOff>24849</xdr:rowOff>
    </xdr:from>
    <xdr:to>
      <xdr:col>1</xdr:col>
      <xdr:colOff>844826</xdr:colOff>
      <xdr:row>50</xdr:row>
      <xdr:rowOff>741411</xdr:rowOff>
    </xdr:to>
    <xdr:pic>
      <xdr:nvPicPr>
        <xdr:cNvPr id="77" name="Рисунок 76">
          <a:extLst>
            <a:ext uri="{FF2B5EF4-FFF2-40B4-BE49-F238E27FC236}">
              <a16:creationId xmlns:a16="http://schemas.microsoft.com/office/drawing/2014/main" id="{FB207393-F4EA-47B7-943C-130D5DC0B4B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7871" y="17608827"/>
          <a:ext cx="795129" cy="716562"/>
        </a:xfrm>
        <a:prstGeom prst="rect">
          <a:avLst/>
        </a:prstGeom>
      </xdr:spPr>
    </xdr:pic>
    <xdr:clientData/>
  </xdr:twoCellAnchor>
  <xdr:twoCellAnchor editAs="oneCell">
    <xdr:from>
      <xdr:col>1</xdr:col>
      <xdr:colOff>66262</xdr:colOff>
      <xdr:row>55</xdr:row>
      <xdr:rowOff>33130</xdr:rowOff>
    </xdr:from>
    <xdr:to>
      <xdr:col>1</xdr:col>
      <xdr:colOff>853108</xdr:colOff>
      <xdr:row>55</xdr:row>
      <xdr:rowOff>742227</xdr:rowOff>
    </xdr:to>
    <xdr:pic>
      <xdr:nvPicPr>
        <xdr:cNvPr id="81" name="Рисунок 80">
          <a:extLst>
            <a:ext uri="{FF2B5EF4-FFF2-40B4-BE49-F238E27FC236}">
              <a16:creationId xmlns:a16="http://schemas.microsoft.com/office/drawing/2014/main" id="{E08B3FA9-8CD9-4D0A-B0BB-785A0F491DF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64436" y="21460239"/>
          <a:ext cx="786846" cy="709097"/>
        </a:xfrm>
        <a:prstGeom prst="rect">
          <a:avLst/>
        </a:prstGeom>
      </xdr:spPr>
    </xdr:pic>
    <xdr:clientData/>
  </xdr:twoCellAnchor>
  <xdr:twoCellAnchor editAs="oneCell">
    <xdr:from>
      <xdr:col>2</xdr:col>
      <xdr:colOff>183132</xdr:colOff>
      <xdr:row>47</xdr:row>
      <xdr:rowOff>49694</xdr:rowOff>
    </xdr:from>
    <xdr:to>
      <xdr:col>2</xdr:col>
      <xdr:colOff>959390</xdr:colOff>
      <xdr:row>47</xdr:row>
      <xdr:rowOff>720586</xdr:rowOff>
    </xdr:to>
    <xdr:pic>
      <xdr:nvPicPr>
        <xdr:cNvPr id="8" name="Рисунок 7">
          <a:extLst>
            <a:ext uri="{FF2B5EF4-FFF2-40B4-BE49-F238E27FC236}">
              <a16:creationId xmlns:a16="http://schemas.microsoft.com/office/drawing/2014/main" id="{EDD5028A-D3B6-428B-A250-11A603C8A3A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698849" y="50391390"/>
          <a:ext cx="776258" cy="670892"/>
        </a:xfrm>
        <a:prstGeom prst="rect">
          <a:avLst/>
        </a:prstGeom>
      </xdr:spPr>
    </xdr:pic>
    <xdr:clientData/>
  </xdr:twoCellAnchor>
  <xdr:twoCellAnchor editAs="oneCell">
    <xdr:from>
      <xdr:col>2</xdr:col>
      <xdr:colOff>41413</xdr:colOff>
      <xdr:row>32</xdr:row>
      <xdr:rowOff>91109</xdr:rowOff>
    </xdr:from>
    <xdr:to>
      <xdr:col>2</xdr:col>
      <xdr:colOff>952573</xdr:colOff>
      <xdr:row>32</xdr:row>
      <xdr:rowOff>770282</xdr:rowOff>
    </xdr:to>
    <xdr:pic>
      <xdr:nvPicPr>
        <xdr:cNvPr id="74" name="Рисунок 73">
          <a:extLst>
            <a:ext uri="{FF2B5EF4-FFF2-40B4-BE49-F238E27FC236}">
              <a16:creationId xmlns:a16="http://schemas.microsoft.com/office/drawing/2014/main" id="{4CB89FEF-C8CD-439A-95FC-1C3CE233EA69}"/>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t="13658"/>
        <a:stretch/>
      </xdr:blipFill>
      <xdr:spPr bwMode="auto">
        <a:xfrm>
          <a:off x="1557130" y="14593957"/>
          <a:ext cx="911160" cy="6791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57979</xdr:colOff>
      <xdr:row>55</xdr:row>
      <xdr:rowOff>8282</xdr:rowOff>
    </xdr:from>
    <xdr:to>
      <xdr:col>2</xdr:col>
      <xdr:colOff>807569</xdr:colOff>
      <xdr:row>55</xdr:row>
      <xdr:rowOff>720586</xdr:rowOff>
    </xdr:to>
    <xdr:pic>
      <xdr:nvPicPr>
        <xdr:cNvPr id="76" name="Рисунок 75">
          <a:extLst>
            <a:ext uri="{FF2B5EF4-FFF2-40B4-BE49-F238E27FC236}">
              <a16:creationId xmlns:a16="http://schemas.microsoft.com/office/drawing/2014/main" id="{833DC34A-E345-494E-8E0C-DC214D4644AF}"/>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72454" y="52195757"/>
          <a:ext cx="749590" cy="7123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248478</xdr:colOff>
      <xdr:row>0</xdr:row>
      <xdr:rowOff>74544</xdr:rowOff>
    </xdr:from>
    <xdr:to>
      <xdr:col>2</xdr:col>
      <xdr:colOff>455252</xdr:colOff>
      <xdr:row>1</xdr:row>
      <xdr:rowOff>488674</xdr:rowOff>
    </xdr:to>
    <xdr:pic>
      <xdr:nvPicPr>
        <xdr:cNvPr id="6" name="Picture 5">
          <a:extLst>
            <a:ext uri="{FF2B5EF4-FFF2-40B4-BE49-F238E27FC236}">
              <a16:creationId xmlns:a16="http://schemas.microsoft.com/office/drawing/2014/main" id="{9C0E93E4-A603-4EC7-9A89-C6F8F54EE3D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48478" y="74544"/>
          <a:ext cx="1722491" cy="604630"/>
        </a:xfrm>
        <a:prstGeom prst="rect">
          <a:avLst/>
        </a:prstGeom>
      </xdr:spPr>
    </xdr:pic>
    <xdr:clientData/>
  </xdr:twoCellAnchor>
  <xdr:twoCellAnchor editAs="oneCell">
    <xdr:from>
      <xdr:col>1</xdr:col>
      <xdr:colOff>103958</xdr:colOff>
      <xdr:row>13</xdr:row>
      <xdr:rowOff>41413</xdr:rowOff>
    </xdr:from>
    <xdr:to>
      <xdr:col>1</xdr:col>
      <xdr:colOff>811695</xdr:colOff>
      <xdr:row>13</xdr:row>
      <xdr:rowOff>749150</xdr:rowOff>
    </xdr:to>
    <xdr:pic>
      <xdr:nvPicPr>
        <xdr:cNvPr id="29" name="Рисунок 28">
          <a:extLst>
            <a:ext uri="{FF2B5EF4-FFF2-40B4-BE49-F238E27FC236}">
              <a16:creationId xmlns:a16="http://schemas.microsoft.com/office/drawing/2014/main" id="{DA6F6C50-C261-4766-8344-074686BCD41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399233" y="14128888"/>
          <a:ext cx="707737" cy="707737"/>
        </a:xfrm>
        <a:prstGeom prst="rect">
          <a:avLst/>
        </a:prstGeom>
      </xdr:spPr>
    </xdr:pic>
    <xdr:clientData/>
  </xdr:twoCellAnchor>
  <xdr:twoCellAnchor editAs="oneCell">
    <xdr:from>
      <xdr:col>1</xdr:col>
      <xdr:colOff>88305</xdr:colOff>
      <xdr:row>22</xdr:row>
      <xdr:rowOff>24848</xdr:rowOff>
    </xdr:from>
    <xdr:to>
      <xdr:col>1</xdr:col>
      <xdr:colOff>911087</xdr:colOff>
      <xdr:row>22</xdr:row>
      <xdr:rowOff>673430</xdr:rowOff>
    </xdr:to>
    <xdr:pic>
      <xdr:nvPicPr>
        <xdr:cNvPr id="32" name="Рисунок 31">
          <a:extLst>
            <a:ext uri="{FF2B5EF4-FFF2-40B4-BE49-F238E27FC236}">
              <a16:creationId xmlns:a16="http://schemas.microsoft.com/office/drawing/2014/main" id="{FF791FE8-211B-42C1-8657-937B9D75CD2D}"/>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t="12414" b="8758"/>
        <a:stretch/>
      </xdr:blipFill>
      <xdr:spPr>
        <a:xfrm>
          <a:off x="386479" y="20921870"/>
          <a:ext cx="822782" cy="648582"/>
        </a:xfrm>
        <a:prstGeom prst="rect">
          <a:avLst/>
        </a:prstGeom>
      </xdr:spPr>
    </xdr:pic>
    <xdr:clientData/>
  </xdr:twoCellAnchor>
  <xdr:twoCellAnchor editAs="oneCell">
    <xdr:from>
      <xdr:col>1</xdr:col>
      <xdr:colOff>73565</xdr:colOff>
      <xdr:row>18</xdr:row>
      <xdr:rowOff>33131</xdr:rowOff>
    </xdr:from>
    <xdr:to>
      <xdr:col>1</xdr:col>
      <xdr:colOff>935935</xdr:colOff>
      <xdr:row>18</xdr:row>
      <xdr:rowOff>732945</xdr:rowOff>
    </xdr:to>
    <xdr:pic>
      <xdr:nvPicPr>
        <xdr:cNvPr id="36" name="Рисунок 35">
          <a:extLst>
            <a:ext uri="{FF2B5EF4-FFF2-40B4-BE49-F238E27FC236}">
              <a16:creationId xmlns:a16="http://schemas.microsoft.com/office/drawing/2014/main" id="{FDDA254A-8DB9-4DB7-9949-0165E3CDCFDE}"/>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t="8446" b="10403"/>
        <a:stretch/>
      </xdr:blipFill>
      <xdr:spPr>
        <a:xfrm>
          <a:off x="371739" y="18056088"/>
          <a:ext cx="862370" cy="699814"/>
        </a:xfrm>
        <a:prstGeom prst="rect">
          <a:avLst/>
        </a:prstGeom>
      </xdr:spPr>
    </xdr:pic>
    <xdr:clientData/>
  </xdr:twoCellAnchor>
  <xdr:twoCellAnchor editAs="oneCell">
    <xdr:from>
      <xdr:col>2</xdr:col>
      <xdr:colOff>57979</xdr:colOff>
      <xdr:row>13</xdr:row>
      <xdr:rowOff>41412</xdr:rowOff>
    </xdr:from>
    <xdr:to>
      <xdr:col>2</xdr:col>
      <xdr:colOff>1027045</xdr:colOff>
      <xdr:row>13</xdr:row>
      <xdr:rowOff>755572</xdr:rowOff>
    </xdr:to>
    <xdr:pic>
      <xdr:nvPicPr>
        <xdr:cNvPr id="111" name="Рисунок 110">
          <a:extLst>
            <a:ext uri="{FF2B5EF4-FFF2-40B4-BE49-F238E27FC236}">
              <a16:creationId xmlns:a16="http://schemas.microsoft.com/office/drawing/2014/main" id="{F97A0F14-7046-44F1-AE6B-80E018475249}"/>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t="26305"/>
        <a:stretch/>
      </xdr:blipFill>
      <xdr:spPr>
        <a:xfrm>
          <a:off x="1573696" y="30463434"/>
          <a:ext cx="969066" cy="714160"/>
        </a:xfrm>
        <a:prstGeom prst="rect">
          <a:avLst/>
        </a:prstGeom>
      </xdr:spPr>
    </xdr:pic>
    <xdr:clientData/>
  </xdr:twoCellAnchor>
  <xdr:twoCellAnchor editAs="oneCell">
    <xdr:from>
      <xdr:col>2</xdr:col>
      <xdr:colOff>33132</xdr:colOff>
      <xdr:row>18</xdr:row>
      <xdr:rowOff>16566</xdr:rowOff>
    </xdr:from>
    <xdr:to>
      <xdr:col>2</xdr:col>
      <xdr:colOff>902806</xdr:colOff>
      <xdr:row>18</xdr:row>
      <xdr:rowOff>735933</xdr:rowOff>
    </xdr:to>
    <xdr:pic>
      <xdr:nvPicPr>
        <xdr:cNvPr id="126" name="Рисунок 125">
          <a:extLst>
            <a:ext uri="{FF2B5EF4-FFF2-40B4-BE49-F238E27FC236}">
              <a16:creationId xmlns:a16="http://schemas.microsoft.com/office/drawing/2014/main" id="{D4C9954A-6861-426E-B439-B9640323E5F5}"/>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547607" y="18180741"/>
          <a:ext cx="869674" cy="7193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82827</xdr:colOff>
      <xdr:row>24</xdr:row>
      <xdr:rowOff>8283</xdr:rowOff>
    </xdr:from>
    <xdr:to>
      <xdr:col>1</xdr:col>
      <xdr:colOff>1002196</xdr:colOff>
      <xdr:row>24</xdr:row>
      <xdr:rowOff>718931</xdr:rowOff>
    </xdr:to>
    <xdr:pic>
      <xdr:nvPicPr>
        <xdr:cNvPr id="142" name="Рисунок 141">
          <a:extLst>
            <a:ext uri="{FF2B5EF4-FFF2-40B4-BE49-F238E27FC236}">
              <a16:creationId xmlns:a16="http://schemas.microsoft.com/office/drawing/2014/main" id="{06ACDBE2-A4D7-450A-B1B3-996110283458}"/>
            </a:ext>
          </a:extLst>
        </xdr:cNvPr>
        <xdr:cNvPicPr>
          <a:picLocks/>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81001" y="24508240"/>
          <a:ext cx="919369" cy="710648"/>
        </a:xfrm>
        <a:prstGeom prst="rect">
          <a:avLst/>
        </a:prstGeom>
      </xdr:spPr>
    </xdr:pic>
    <xdr:clientData/>
  </xdr:twoCellAnchor>
  <xdr:twoCellAnchor editAs="oneCell">
    <xdr:from>
      <xdr:col>2</xdr:col>
      <xdr:colOff>121987</xdr:colOff>
      <xdr:row>50</xdr:row>
      <xdr:rowOff>41413</xdr:rowOff>
    </xdr:from>
    <xdr:to>
      <xdr:col>2</xdr:col>
      <xdr:colOff>842603</xdr:colOff>
      <xdr:row>50</xdr:row>
      <xdr:rowOff>761413</xdr:rowOff>
    </xdr:to>
    <xdr:pic>
      <xdr:nvPicPr>
        <xdr:cNvPr id="147" name="Рисунок 146">
          <a:extLst>
            <a:ext uri="{FF2B5EF4-FFF2-40B4-BE49-F238E27FC236}">
              <a16:creationId xmlns:a16="http://schemas.microsoft.com/office/drawing/2014/main" id="{DD81A73D-D926-4DBC-AA4D-C64CE1D860A6}"/>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637704" y="47898326"/>
          <a:ext cx="720616"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99392</xdr:colOff>
      <xdr:row>22</xdr:row>
      <xdr:rowOff>24260</xdr:rowOff>
    </xdr:from>
    <xdr:to>
      <xdr:col>2</xdr:col>
      <xdr:colOff>770284</xdr:colOff>
      <xdr:row>22</xdr:row>
      <xdr:rowOff>695152</xdr:rowOff>
    </xdr:to>
    <xdr:pic>
      <xdr:nvPicPr>
        <xdr:cNvPr id="52" name="Рисунок 51">
          <a:extLst>
            <a:ext uri="{FF2B5EF4-FFF2-40B4-BE49-F238E27FC236}">
              <a16:creationId xmlns:a16="http://schemas.microsoft.com/office/drawing/2014/main" id="{3FA384C1-36EA-4F31-8A3F-AF662972B4B8}"/>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615109" y="21004108"/>
          <a:ext cx="670892" cy="670892"/>
        </a:xfrm>
        <a:prstGeom prst="rect">
          <a:avLst/>
        </a:prstGeom>
      </xdr:spPr>
    </xdr:pic>
    <xdr:clientData/>
  </xdr:twoCellAnchor>
  <xdr:twoCellAnchor editAs="oneCell">
    <xdr:from>
      <xdr:col>2</xdr:col>
      <xdr:colOff>74543</xdr:colOff>
      <xdr:row>24</xdr:row>
      <xdr:rowOff>41413</xdr:rowOff>
    </xdr:from>
    <xdr:to>
      <xdr:col>2</xdr:col>
      <xdr:colOff>836544</xdr:colOff>
      <xdr:row>24</xdr:row>
      <xdr:rowOff>699069</xdr:rowOff>
    </xdr:to>
    <xdr:pic>
      <xdr:nvPicPr>
        <xdr:cNvPr id="145" name="Рисунок 144">
          <a:extLst>
            <a:ext uri="{FF2B5EF4-FFF2-40B4-BE49-F238E27FC236}">
              <a16:creationId xmlns:a16="http://schemas.microsoft.com/office/drawing/2014/main" id="{808958B1-8EE3-438B-936E-00CCC3133254}"/>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589018" y="25006438"/>
          <a:ext cx="762001" cy="657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9</xdr:row>
      <xdr:rowOff>61705</xdr:rowOff>
    </xdr:from>
    <xdr:to>
      <xdr:col>1</xdr:col>
      <xdr:colOff>865532</xdr:colOff>
      <xdr:row>9</xdr:row>
      <xdr:rowOff>831987</xdr:rowOff>
    </xdr:to>
    <xdr:pic>
      <xdr:nvPicPr>
        <xdr:cNvPr id="115" name="Рисунок 114">
          <a:extLst>
            <a:ext uri="{FF2B5EF4-FFF2-40B4-BE49-F238E27FC236}">
              <a16:creationId xmlns:a16="http://schemas.microsoft.com/office/drawing/2014/main" id="{2646990E-1F83-4266-8398-95EF56FBC371}"/>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90525" y="3833605"/>
          <a:ext cx="770282" cy="770282"/>
        </a:xfrm>
        <a:prstGeom prst="rect">
          <a:avLst/>
        </a:prstGeom>
      </xdr:spPr>
    </xdr:pic>
    <xdr:clientData/>
  </xdr:twoCellAnchor>
  <xdr:twoCellAnchor editAs="oneCell">
    <xdr:from>
      <xdr:col>1</xdr:col>
      <xdr:colOff>152313</xdr:colOff>
      <xdr:row>11</xdr:row>
      <xdr:rowOff>87465</xdr:rowOff>
    </xdr:from>
    <xdr:to>
      <xdr:col>1</xdr:col>
      <xdr:colOff>830573</xdr:colOff>
      <xdr:row>11</xdr:row>
      <xdr:rowOff>765725</xdr:rowOff>
    </xdr:to>
    <xdr:pic>
      <xdr:nvPicPr>
        <xdr:cNvPr id="118" name="Рисунок 117">
          <a:extLst>
            <a:ext uri="{FF2B5EF4-FFF2-40B4-BE49-F238E27FC236}">
              <a16:creationId xmlns:a16="http://schemas.microsoft.com/office/drawing/2014/main" id="{FE936903-1872-4164-9A8D-5CC17EF4D9B3}"/>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447588" y="5507190"/>
          <a:ext cx="678260" cy="678260"/>
        </a:xfrm>
        <a:prstGeom prst="rect">
          <a:avLst/>
        </a:prstGeom>
      </xdr:spPr>
    </xdr:pic>
    <xdr:clientData/>
  </xdr:twoCellAnchor>
  <xdr:twoCellAnchor editAs="oneCell">
    <xdr:from>
      <xdr:col>2</xdr:col>
      <xdr:colOff>30473</xdr:colOff>
      <xdr:row>11</xdr:row>
      <xdr:rowOff>89865</xdr:rowOff>
    </xdr:from>
    <xdr:to>
      <xdr:col>2</xdr:col>
      <xdr:colOff>1032670</xdr:colOff>
      <xdr:row>11</xdr:row>
      <xdr:rowOff>702910</xdr:rowOff>
    </xdr:to>
    <xdr:pic>
      <xdr:nvPicPr>
        <xdr:cNvPr id="120" name="Рисунок 119">
          <a:extLst>
            <a:ext uri="{FF2B5EF4-FFF2-40B4-BE49-F238E27FC236}">
              <a16:creationId xmlns:a16="http://schemas.microsoft.com/office/drawing/2014/main" id="{CE542F85-5F5B-46AB-B7DC-827013E5EA9F}"/>
            </a:ext>
          </a:extLst>
        </xdr:cNvPr>
        <xdr:cNvPicPr>
          <a:picLocks noChangeAspect="1"/>
        </xdr:cNvPicPr>
      </xdr:nvPicPr>
      <xdr:blipFill rotWithShape="1">
        <a:blip xmlns:r="http://schemas.openxmlformats.org/officeDocument/2006/relationships" r:embed="rId20" cstate="print">
          <a:extLst>
            <a:ext uri="{28A0092B-C50C-407E-A947-70E740481C1C}">
              <a14:useLocalDpi xmlns:a14="http://schemas.microsoft.com/office/drawing/2010/main" val="0"/>
            </a:ext>
          </a:extLst>
        </a:blip>
        <a:srcRect t="16821" b="12403"/>
        <a:stretch/>
      </xdr:blipFill>
      <xdr:spPr>
        <a:xfrm>
          <a:off x="1544948" y="5509590"/>
          <a:ext cx="1002197" cy="613045"/>
        </a:xfrm>
        <a:prstGeom prst="rect">
          <a:avLst/>
        </a:prstGeom>
      </xdr:spPr>
    </xdr:pic>
    <xdr:clientData/>
  </xdr:twoCellAnchor>
  <xdr:twoCellAnchor editAs="oneCell">
    <xdr:from>
      <xdr:col>2</xdr:col>
      <xdr:colOff>85140</xdr:colOff>
      <xdr:row>9</xdr:row>
      <xdr:rowOff>69987</xdr:rowOff>
    </xdr:from>
    <xdr:to>
      <xdr:col>2</xdr:col>
      <xdr:colOff>1008367</xdr:colOff>
      <xdr:row>9</xdr:row>
      <xdr:rowOff>807139</xdr:rowOff>
    </xdr:to>
    <xdr:pic>
      <xdr:nvPicPr>
        <xdr:cNvPr id="124" name="Рисунок 123">
          <a:extLst>
            <a:ext uri="{FF2B5EF4-FFF2-40B4-BE49-F238E27FC236}">
              <a16:creationId xmlns:a16="http://schemas.microsoft.com/office/drawing/2014/main" id="{1A879ECA-8A24-4D6A-B64D-A5D8A3447D25}"/>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1599615" y="3841887"/>
          <a:ext cx="923227" cy="7371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61"/>
  <sheetViews>
    <sheetView tabSelected="1" zoomScaleNormal="100" workbookViewId="0">
      <pane ySplit="5" topLeftCell="A6" activePane="bottomLeft" state="frozen"/>
      <selection pane="bottomLeft" activeCell="F60" sqref="F60"/>
    </sheetView>
  </sheetViews>
  <sheetFormatPr defaultColWidth="12.625" defaultRowHeight="15" customHeight="1" x14ac:dyDescent="0.2"/>
  <cols>
    <col min="1" max="1" width="3.875" style="1" customWidth="1"/>
    <col min="2" max="2" width="16" style="1" customWidth="1"/>
    <col min="3" max="3" width="14.5" style="1" customWidth="1"/>
    <col min="4" max="4" width="7.625" style="3" customWidth="1"/>
    <col min="5" max="5" width="10.25" style="3" customWidth="1"/>
    <col min="6" max="8" width="19.75" style="3" customWidth="1"/>
    <col min="9" max="9" width="58.5" style="3" customWidth="1"/>
    <col min="10" max="10" width="12" style="1" customWidth="1"/>
    <col min="11" max="11" width="7.625" style="1" customWidth="1"/>
    <col min="12" max="12" width="6.75" style="1" customWidth="1"/>
    <col min="13" max="13" width="6.25" style="1" customWidth="1"/>
    <col min="14" max="14" width="5.375" style="1" customWidth="1"/>
    <col min="15" max="15" width="9.625" style="1" customWidth="1"/>
    <col min="16" max="16" width="9.5" style="1" customWidth="1"/>
    <col min="17" max="17" width="8.625" style="1" customWidth="1"/>
    <col min="18" max="18" width="12.625" style="1"/>
    <col min="19" max="19" width="8.625" style="1" customWidth="1"/>
    <col min="20" max="20" width="8.25" style="1" customWidth="1"/>
    <col min="21" max="16384" width="12.625" style="1"/>
  </cols>
  <sheetData>
    <row r="1" spans="1:21" s="2" customFormat="1" ht="15" customHeight="1" x14ac:dyDescent="0.25">
      <c r="A1" s="4"/>
      <c r="B1" s="4"/>
      <c r="C1" s="4"/>
      <c r="D1" s="44"/>
      <c r="E1" s="5"/>
      <c r="F1" s="5"/>
      <c r="G1" s="5"/>
      <c r="H1" s="5"/>
      <c r="I1" s="5"/>
    </row>
    <row r="2" spans="1:21" s="2" customFormat="1" ht="39.75" customHeight="1" x14ac:dyDescent="0.25">
      <c r="A2" s="4"/>
      <c r="B2" s="4"/>
      <c r="C2" s="4"/>
      <c r="D2" s="45" t="s">
        <v>133</v>
      </c>
      <c r="E2" s="5"/>
      <c r="F2" s="5"/>
      <c r="G2" s="5"/>
      <c r="H2" s="5"/>
      <c r="I2" s="5"/>
      <c r="J2" s="1"/>
    </row>
    <row r="3" spans="1:21" s="2" customFormat="1" ht="21" hidden="1" customHeight="1" x14ac:dyDescent="0.25">
      <c r="A3" s="4"/>
      <c r="B3" s="4"/>
      <c r="C3" s="4"/>
      <c r="D3" s="44"/>
      <c r="E3" s="5"/>
      <c r="F3" s="5"/>
      <c r="G3" s="5"/>
      <c r="H3" s="5"/>
      <c r="I3" s="5"/>
      <c r="J3" s="30"/>
    </row>
    <row r="4" spans="1:21" s="2" customFormat="1" ht="21" customHeight="1" x14ac:dyDescent="0.2">
      <c r="A4" s="53" t="s">
        <v>0</v>
      </c>
      <c r="B4" s="53" t="s">
        <v>80</v>
      </c>
      <c r="C4" s="53" t="s">
        <v>81</v>
      </c>
      <c r="D4" s="53" t="s">
        <v>75</v>
      </c>
      <c r="E4" s="53" t="s">
        <v>76</v>
      </c>
      <c r="F4" s="53" t="s">
        <v>77</v>
      </c>
      <c r="G4" s="48"/>
      <c r="H4" s="48"/>
      <c r="I4" s="53" t="s">
        <v>82</v>
      </c>
      <c r="J4" s="55" t="s">
        <v>207</v>
      </c>
      <c r="K4" s="52" t="s">
        <v>112</v>
      </c>
      <c r="L4" s="52" t="s">
        <v>113</v>
      </c>
      <c r="M4" s="54" t="s">
        <v>114</v>
      </c>
      <c r="N4" s="52" t="s">
        <v>115</v>
      </c>
      <c r="O4" s="58" t="s">
        <v>203</v>
      </c>
      <c r="P4" s="58" t="s">
        <v>202</v>
      </c>
      <c r="Q4" s="58" t="s">
        <v>201</v>
      </c>
      <c r="R4" s="60" t="s">
        <v>206</v>
      </c>
      <c r="S4" s="59" t="s">
        <v>200</v>
      </c>
      <c r="T4" s="59" t="s">
        <v>204</v>
      </c>
      <c r="U4" s="57" t="s">
        <v>205</v>
      </c>
    </row>
    <row r="5" spans="1:21" ht="15.75" customHeight="1" x14ac:dyDescent="0.2">
      <c r="A5" s="53"/>
      <c r="B5" s="53"/>
      <c r="C5" s="53"/>
      <c r="D5" s="53"/>
      <c r="E5" s="53"/>
      <c r="F5" s="53"/>
      <c r="G5" s="43" t="s">
        <v>241</v>
      </c>
      <c r="H5" s="43" t="s">
        <v>242</v>
      </c>
      <c r="I5" s="53"/>
      <c r="J5" s="56"/>
      <c r="K5" s="52"/>
      <c r="L5" s="52"/>
      <c r="M5" s="54"/>
      <c r="N5" s="52"/>
      <c r="O5" s="58"/>
      <c r="P5" s="58"/>
      <c r="Q5" s="58"/>
      <c r="R5" s="60"/>
      <c r="S5" s="59"/>
      <c r="T5" s="59"/>
      <c r="U5" s="57"/>
    </row>
    <row r="6" spans="1:21" s="33" customFormat="1" ht="15.75" x14ac:dyDescent="0.2">
      <c r="A6" s="39" t="s">
        <v>208</v>
      </c>
      <c r="B6" s="40"/>
      <c r="C6" s="40"/>
      <c r="D6" s="40"/>
      <c r="E6" s="40"/>
      <c r="F6" s="40"/>
      <c r="G6" s="40"/>
      <c r="H6" s="40"/>
      <c r="I6" s="40"/>
      <c r="J6" s="40"/>
      <c r="K6" s="40"/>
      <c r="L6" s="40"/>
      <c r="M6" s="40"/>
      <c r="N6" s="31"/>
      <c r="O6" s="31"/>
      <c r="P6" s="31"/>
      <c r="Q6" s="31"/>
      <c r="R6" s="31"/>
      <c r="S6" s="31"/>
      <c r="T6" s="32"/>
      <c r="U6" s="32"/>
    </row>
    <row r="7" spans="1:21" s="33" customFormat="1" ht="63.75" hidden="1" customHeight="1" x14ac:dyDescent="0.2">
      <c r="A7" s="18">
        <v>1</v>
      </c>
      <c r="B7" s="14"/>
      <c r="C7" s="14"/>
      <c r="D7" s="7" t="s">
        <v>209</v>
      </c>
      <c r="E7" s="15" t="s">
        <v>210</v>
      </c>
      <c r="F7" s="34" t="s">
        <v>211</v>
      </c>
      <c r="G7" s="49">
        <v>4.812705046875001</v>
      </c>
      <c r="H7" s="49">
        <v>5.2090454625000007</v>
      </c>
      <c r="I7" s="17" t="s">
        <v>212</v>
      </c>
      <c r="J7" s="38">
        <v>619</v>
      </c>
      <c r="K7" s="11" t="s">
        <v>213</v>
      </c>
      <c r="L7" s="11" t="s">
        <v>214</v>
      </c>
      <c r="M7" s="11">
        <v>0.37</v>
      </c>
      <c r="N7" s="22">
        <v>6</v>
      </c>
      <c r="O7" s="23">
        <f>N7*M7</f>
        <v>2.2199999999999998</v>
      </c>
      <c r="P7" s="23">
        <f>0.515*0.26*0.185</f>
        <v>2.4771500000000002E-2</v>
      </c>
      <c r="Q7" s="23">
        <f>R7/N7</f>
        <v>0</v>
      </c>
      <c r="R7" s="27"/>
      <c r="S7" s="23">
        <f>Q7*O7</f>
        <v>0</v>
      </c>
      <c r="T7" s="23">
        <f>Q7*P7</f>
        <v>0</v>
      </c>
      <c r="U7" s="35"/>
    </row>
    <row r="8" spans="1:21" s="33" customFormat="1" ht="63.75" hidden="1" customHeight="1" x14ac:dyDescent="0.25">
      <c r="A8" s="18">
        <v>2</v>
      </c>
      <c r="B8" s="14"/>
      <c r="C8" s="36"/>
      <c r="D8" s="7" t="s">
        <v>215</v>
      </c>
      <c r="E8" s="15" t="s">
        <v>216</v>
      </c>
      <c r="F8" s="34" t="s">
        <v>217</v>
      </c>
      <c r="G8" s="49">
        <v>6.1955104406250028</v>
      </c>
      <c r="H8" s="49">
        <v>6.7057289475000035</v>
      </c>
      <c r="I8" s="17" t="s">
        <v>218</v>
      </c>
      <c r="J8" s="38">
        <v>560</v>
      </c>
      <c r="K8" s="11" t="s">
        <v>213</v>
      </c>
      <c r="L8" s="11" t="s">
        <v>214</v>
      </c>
      <c r="M8" s="11">
        <v>0.49</v>
      </c>
      <c r="N8" s="22">
        <v>6</v>
      </c>
      <c r="O8" s="23">
        <f t="shared" ref="O8:O12" si="0">N8*M8</f>
        <v>2.94</v>
      </c>
      <c r="P8" s="23">
        <f>0.515*0.26*0.185</f>
        <v>2.4771500000000002E-2</v>
      </c>
      <c r="Q8" s="23">
        <f t="shared" ref="Q8:Q12" si="1">R8/N8</f>
        <v>0</v>
      </c>
      <c r="R8" s="27"/>
      <c r="S8" s="23">
        <f t="shared" ref="S8:S12" si="2">Q8*O8</f>
        <v>0</v>
      </c>
      <c r="T8" s="23">
        <f t="shared" ref="T8:T12" si="3">Q8*P8</f>
        <v>0</v>
      </c>
      <c r="U8" s="35"/>
    </row>
    <row r="9" spans="1:21" s="33" customFormat="1" ht="62.25" hidden="1" customHeight="1" x14ac:dyDescent="0.25">
      <c r="A9" s="18">
        <v>3</v>
      </c>
      <c r="B9" s="14"/>
      <c r="C9" s="36"/>
      <c r="D9" s="7" t="s">
        <v>219</v>
      </c>
      <c r="E9" s="15" t="s">
        <v>220</v>
      </c>
      <c r="F9" s="34" t="s">
        <v>221</v>
      </c>
      <c r="G9" s="49">
        <v>8.3239461937500021</v>
      </c>
      <c r="H9" s="49">
        <v>9.0094476450000016</v>
      </c>
      <c r="I9" s="17" t="s">
        <v>222</v>
      </c>
      <c r="J9" s="38">
        <v>652</v>
      </c>
      <c r="K9" s="11" t="s">
        <v>223</v>
      </c>
      <c r="L9" s="11" t="s">
        <v>224</v>
      </c>
      <c r="M9" s="11">
        <v>0.72</v>
      </c>
      <c r="N9" s="22">
        <v>7</v>
      </c>
      <c r="O9" s="23">
        <f t="shared" si="0"/>
        <v>5.04</v>
      </c>
      <c r="P9" s="23">
        <f>0.47*0.357*0.315</f>
        <v>5.2853850000000001E-2</v>
      </c>
      <c r="Q9" s="23">
        <f t="shared" si="1"/>
        <v>0</v>
      </c>
      <c r="R9" s="27"/>
      <c r="S9" s="23">
        <f t="shared" si="2"/>
        <v>0</v>
      </c>
      <c r="T9" s="23">
        <f t="shared" si="3"/>
        <v>0</v>
      </c>
      <c r="U9" s="35"/>
    </row>
    <row r="10" spans="1:21" s="33" customFormat="1" ht="66.75" customHeight="1" x14ac:dyDescent="0.25">
      <c r="A10" s="18">
        <v>4</v>
      </c>
      <c r="B10" s="14"/>
      <c r="C10" s="36"/>
      <c r="D10" s="50" t="s">
        <v>225</v>
      </c>
      <c r="E10" s="15" t="s">
        <v>226</v>
      </c>
      <c r="F10" s="34" t="s">
        <v>227</v>
      </c>
      <c r="G10" s="49">
        <v>9.4898409375000021</v>
      </c>
      <c r="H10" s="49">
        <v>10.271357250000003</v>
      </c>
      <c r="I10" s="17" t="s">
        <v>228</v>
      </c>
      <c r="J10" s="38">
        <v>680</v>
      </c>
      <c r="K10" s="11" t="s">
        <v>223</v>
      </c>
      <c r="L10" s="11" t="s">
        <v>224</v>
      </c>
      <c r="M10" s="11">
        <v>0.85</v>
      </c>
      <c r="N10" s="22">
        <v>7</v>
      </c>
      <c r="O10" s="23">
        <f t="shared" si="0"/>
        <v>5.95</v>
      </c>
      <c r="P10" s="23">
        <f>0.47*0.357*0.315</f>
        <v>5.2853850000000001E-2</v>
      </c>
      <c r="Q10" s="23">
        <f t="shared" si="1"/>
        <v>0</v>
      </c>
      <c r="R10" s="27"/>
      <c r="S10" s="23">
        <f t="shared" si="2"/>
        <v>0</v>
      </c>
      <c r="T10" s="23">
        <f t="shared" si="3"/>
        <v>0</v>
      </c>
      <c r="U10" s="35"/>
    </row>
    <row r="11" spans="1:21" s="33" customFormat="1" ht="63" hidden="1" customHeight="1" x14ac:dyDescent="0.2">
      <c r="A11" s="18">
        <v>5</v>
      </c>
      <c r="B11" s="14"/>
      <c r="C11" s="14"/>
      <c r="D11" s="7" t="s">
        <v>229</v>
      </c>
      <c r="E11" s="15" t="s">
        <v>230</v>
      </c>
      <c r="F11" s="37" t="s">
        <v>231</v>
      </c>
      <c r="G11" s="49">
        <v>5.4578272386853461</v>
      </c>
      <c r="H11" s="49">
        <v>5.9072953642241393</v>
      </c>
      <c r="I11" s="17" t="s">
        <v>232</v>
      </c>
      <c r="J11" s="38">
        <v>704</v>
      </c>
      <c r="K11" s="11" t="s">
        <v>233</v>
      </c>
      <c r="L11" s="11" t="s">
        <v>234</v>
      </c>
      <c r="M11" s="11">
        <v>0.5</v>
      </c>
      <c r="N11" s="22">
        <v>8</v>
      </c>
      <c r="O11" s="23">
        <f t="shared" si="0"/>
        <v>4</v>
      </c>
      <c r="P11" s="23">
        <f>0.6*0.36*0.35</f>
        <v>7.5600000000000001E-2</v>
      </c>
      <c r="Q11" s="23">
        <f t="shared" si="1"/>
        <v>0</v>
      </c>
      <c r="R11" s="27"/>
      <c r="S11" s="23">
        <f t="shared" si="2"/>
        <v>0</v>
      </c>
      <c r="T11" s="23">
        <f t="shared" si="3"/>
        <v>0</v>
      </c>
      <c r="U11" s="35"/>
    </row>
    <row r="12" spans="1:21" s="33" customFormat="1" ht="62.25" customHeight="1" x14ac:dyDescent="0.2">
      <c r="A12" s="18">
        <v>6</v>
      </c>
      <c r="B12" s="14"/>
      <c r="C12" s="14"/>
      <c r="D12" s="50" t="s">
        <v>235</v>
      </c>
      <c r="E12" s="15" t="s">
        <v>236</v>
      </c>
      <c r="F12" s="37" t="s">
        <v>237</v>
      </c>
      <c r="G12" s="49">
        <v>9.5833369073275882</v>
      </c>
      <c r="H12" s="49">
        <v>10.372552887931036</v>
      </c>
      <c r="I12" s="17" t="s">
        <v>238</v>
      </c>
      <c r="J12" s="38">
        <v>528</v>
      </c>
      <c r="K12" s="11" t="s">
        <v>239</v>
      </c>
      <c r="L12" s="11" t="s">
        <v>240</v>
      </c>
      <c r="M12" s="11">
        <v>1</v>
      </c>
      <c r="N12" s="22">
        <v>6</v>
      </c>
      <c r="O12" s="23">
        <f t="shared" si="0"/>
        <v>6</v>
      </c>
      <c r="P12" s="23">
        <f>0.54*0.375*0.335</f>
        <v>6.7837500000000009E-2</v>
      </c>
      <c r="Q12" s="23">
        <f t="shared" si="1"/>
        <v>0</v>
      </c>
      <c r="R12" s="27"/>
      <c r="S12" s="23">
        <f t="shared" si="2"/>
        <v>0</v>
      </c>
      <c r="T12" s="23">
        <f t="shared" si="3"/>
        <v>0</v>
      </c>
      <c r="U12" s="35"/>
    </row>
    <row r="13" spans="1:21" ht="18" customHeight="1" x14ac:dyDescent="0.2">
      <c r="A13" s="39" t="s">
        <v>185</v>
      </c>
      <c r="B13" s="40"/>
      <c r="C13" s="40"/>
      <c r="D13" s="46"/>
      <c r="E13" s="40"/>
      <c r="F13" s="40"/>
      <c r="G13" s="49">
        <v>0</v>
      </c>
      <c r="H13" s="49">
        <v>0</v>
      </c>
      <c r="I13" s="40"/>
      <c r="J13" s="40"/>
      <c r="K13" s="40"/>
      <c r="L13" s="40"/>
      <c r="M13" s="40"/>
      <c r="N13" s="40"/>
      <c r="O13" s="23">
        <f t="shared" ref="O13:O51" si="4">N13*M13</f>
        <v>0</v>
      </c>
      <c r="P13" s="24"/>
      <c r="Q13" s="23"/>
      <c r="R13" s="27"/>
      <c r="S13" s="23">
        <f t="shared" ref="S13:S51" si="5">Q13*O13</f>
        <v>0</v>
      </c>
      <c r="T13" s="23">
        <f t="shared" ref="T13:T51" si="6">Q13*P13</f>
        <v>0</v>
      </c>
      <c r="U13" s="29"/>
    </row>
    <row r="14" spans="1:21" ht="62.25" customHeight="1" x14ac:dyDescent="0.2">
      <c r="A14" s="6">
        <v>7</v>
      </c>
      <c r="B14" s="19"/>
      <c r="C14" s="19"/>
      <c r="D14" s="51" t="s">
        <v>150</v>
      </c>
      <c r="E14" s="9" t="s">
        <v>160</v>
      </c>
      <c r="F14" s="13" t="s">
        <v>199</v>
      </c>
      <c r="G14" s="49">
        <v>4.219166796000315</v>
      </c>
      <c r="H14" s="49">
        <v>4.5666275909650471</v>
      </c>
      <c r="I14" s="10" t="s">
        <v>141</v>
      </c>
      <c r="J14" s="38">
        <v>434</v>
      </c>
      <c r="K14" s="11" t="s">
        <v>116</v>
      </c>
      <c r="L14" s="11" t="s">
        <v>117</v>
      </c>
      <c r="M14" s="11">
        <v>0.25271428571428572</v>
      </c>
      <c r="N14" s="22">
        <v>14</v>
      </c>
      <c r="O14" s="23">
        <f t="shared" si="4"/>
        <v>3.5380000000000003</v>
      </c>
      <c r="P14" s="23">
        <f>0.37*0.37*0.26</f>
        <v>3.5594000000000001E-2</v>
      </c>
      <c r="Q14" s="23">
        <f t="shared" ref="Q14:Q51" si="7">R14/N14</f>
        <v>0</v>
      </c>
      <c r="R14" s="27"/>
      <c r="S14" s="23">
        <f t="shared" si="5"/>
        <v>0</v>
      </c>
      <c r="T14" s="23">
        <f t="shared" si="6"/>
        <v>0</v>
      </c>
      <c r="U14" s="29"/>
    </row>
    <row r="15" spans="1:21" ht="58.5" hidden="1" customHeight="1" x14ac:dyDescent="0.2">
      <c r="A15" s="6">
        <v>8</v>
      </c>
      <c r="B15" s="19"/>
      <c r="C15" s="19"/>
      <c r="D15" s="47" t="s">
        <v>151</v>
      </c>
      <c r="E15" s="9" t="s">
        <v>161</v>
      </c>
      <c r="F15" s="13" t="s">
        <v>198</v>
      </c>
      <c r="G15" s="49">
        <v>4.219166796000315</v>
      </c>
      <c r="H15" s="49">
        <v>4.5666275909650471</v>
      </c>
      <c r="I15" s="10" t="s">
        <v>197</v>
      </c>
      <c r="J15" s="38">
        <v>504</v>
      </c>
      <c r="K15" s="11" t="s">
        <v>116</v>
      </c>
      <c r="L15" s="11" t="s">
        <v>117</v>
      </c>
      <c r="M15" s="11">
        <v>0.25271428571428572</v>
      </c>
      <c r="N15" s="22">
        <v>14</v>
      </c>
      <c r="O15" s="23">
        <f t="shared" si="4"/>
        <v>3.5380000000000003</v>
      </c>
      <c r="P15" s="23">
        <f t="shared" ref="P15:P31" si="8">0.37*0.37*0.26</f>
        <v>3.5594000000000001E-2</v>
      </c>
      <c r="Q15" s="23">
        <f t="shared" si="7"/>
        <v>0</v>
      </c>
      <c r="R15" s="27"/>
      <c r="S15" s="23">
        <f t="shared" si="5"/>
        <v>0</v>
      </c>
      <c r="T15" s="23">
        <f t="shared" si="6"/>
        <v>0</v>
      </c>
      <c r="U15" s="29"/>
    </row>
    <row r="16" spans="1:21" ht="58.5" hidden="1" customHeight="1" x14ac:dyDescent="0.2">
      <c r="A16" s="6">
        <v>9</v>
      </c>
      <c r="B16" s="19"/>
      <c r="C16" s="19"/>
      <c r="D16" s="47" t="s">
        <v>153</v>
      </c>
      <c r="E16" s="9" t="s">
        <v>162</v>
      </c>
      <c r="F16" s="13" t="s">
        <v>134</v>
      </c>
      <c r="G16" s="49">
        <v>4.219166796000315</v>
      </c>
      <c r="H16" s="49">
        <v>4.5666275909650471</v>
      </c>
      <c r="I16" s="10" t="s">
        <v>142</v>
      </c>
      <c r="J16" s="38">
        <v>454</v>
      </c>
      <c r="K16" s="11" t="s">
        <v>116</v>
      </c>
      <c r="L16" s="11" t="s">
        <v>117</v>
      </c>
      <c r="M16" s="11">
        <v>0.25271428571428572</v>
      </c>
      <c r="N16" s="22">
        <v>14</v>
      </c>
      <c r="O16" s="23">
        <f t="shared" si="4"/>
        <v>3.5380000000000003</v>
      </c>
      <c r="P16" s="23">
        <f t="shared" si="8"/>
        <v>3.5594000000000001E-2</v>
      </c>
      <c r="Q16" s="23">
        <f t="shared" si="7"/>
        <v>0</v>
      </c>
      <c r="R16" s="27"/>
      <c r="S16" s="23">
        <f t="shared" si="5"/>
        <v>0</v>
      </c>
      <c r="T16" s="23">
        <f t="shared" si="6"/>
        <v>0</v>
      </c>
      <c r="U16" s="29"/>
    </row>
    <row r="17" spans="1:21" ht="69" hidden="1" customHeight="1" x14ac:dyDescent="0.2">
      <c r="A17" s="6">
        <v>10</v>
      </c>
      <c r="B17" s="19"/>
      <c r="C17" s="19"/>
      <c r="D17" s="47" t="s">
        <v>154</v>
      </c>
      <c r="E17" s="9" t="s">
        <v>163</v>
      </c>
      <c r="F17" s="13" t="s">
        <v>189</v>
      </c>
      <c r="G17" s="49">
        <v>4.219166796000315</v>
      </c>
      <c r="H17" s="49">
        <v>4.5666275909650471</v>
      </c>
      <c r="I17" s="10" t="s">
        <v>143</v>
      </c>
      <c r="J17" s="38">
        <v>434</v>
      </c>
      <c r="K17" s="11" t="s">
        <v>116</v>
      </c>
      <c r="L17" s="11" t="s">
        <v>117</v>
      </c>
      <c r="M17" s="11">
        <v>0.25271428571428572</v>
      </c>
      <c r="N17" s="22">
        <v>14</v>
      </c>
      <c r="O17" s="23">
        <f t="shared" si="4"/>
        <v>3.5380000000000003</v>
      </c>
      <c r="P17" s="23">
        <f t="shared" si="8"/>
        <v>3.5594000000000001E-2</v>
      </c>
      <c r="Q17" s="23">
        <f t="shared" si="7"/>
        <v>0</v>
      </c>
      <c r="R17" s="27"/>
      <c r="S17" s="23">
        <f t="shared" si="5"/>
        <v>0</v>
      </c>
      <c r="T17" s="23">
        <f t="shared" si="6"/>
        <v>0</v>
      </c>
      <c r="U17" s="29"/>
    </row>
    <row r="18" spans="1:21" ht="72.75" hidden="1" customHeight="1" x14ac:dyDescent="0.2">
      <c r="A18" s="6">
        <v>11</v>
      </c>
      <c r="B18" s="19"/>
      <c r="C18" s="19"/>
      <c r="D18" s="47" t="s">
        <v>155</v>
      </c>
      <c r="E18" s="9" t="s">
        <v>164</v>
      </c>
      <c r="F18" s="13" t="s">
        <v>135</v>
      </c>
      <c r="G18" s="49">
        <v>4.219166796000315</v>
      </c>
      <c r="H18" s="49">
        <v>4.5666275909650471</v>
      </c>
      <c r="I18" s="10" t="s">
        <v>144</v>
      </c>
      <c r="J18" s="38">
        <v>504</v>
      </c>
      <c r="K18" s="11" t="s">
        <v>116</v>
      </c>
      <c r="L18" s="11" t="s">
        <v>117</v>
      </c>
      <c r="M18" s="11">
        <v>0.25271428571428572</v>
      </c>
      <c r="N18" s="22">
        <v>14</v>
      </c>
      <c r="O18" s="23">
        <f t="shared" si="4"/>
        <v>3.5380000000000003</v>
      </c>
      <c r="P18" s="23">
        <f t="shared" si="8"/>
        <v>3.5594000000000001E-2</v>
      </c>
      <c r="Q18" s="23">
        <f t="shared" si="7"/>
        <v>0</v>
      </c>
      <c r="R18" s="27"/>
      <c r="S18" s="23">
        <f t="shared" si="5"/>
        <v>0</v>
      </c>
      <c r="T18" s="23">
        <f t="shared" si="6"/>
        <v>0</v>
      </c>
      <c r="U18" s="29"/>
    </row>
    <row r="19" spans="1:21" ht="63.75" customHeight="1" x14ac:dyDescent="0.2">
      <c r="A19" s="6">
        <v>12</v>
      </c>
      <c r="B19" s="19"/>
      <c r="C19" s="20"/>
      <c r="D19" s="51" t="s">
        <v>156</v>
      </c>
      <c r="E19" s="9" t="s">
        <v>165</v>
      </c>
      <c r="F19" s="13" t="s">
        <v>136</v>
      </c>
      <c r="G19" s="49">
        <v>4.219166796000315</v>
      </c>
      <c r="H19" s="49">
        <v>4.5666275909650471</v>
      </c>
      <c r="I19" s="10" t="s">
        <v>145</v>
      </c>
      <c r="J19" s="38">
        <v>504</v>
      </c>
      <c r="K19" s="11" t="s">
        <v>116</v>
      </c>
      <c r="L19" s="11" t="s">
        <v>117</v>
      </c>
      <c r="M19" s="11">
        <v>0.25271428571428572</v>
      </c>
      <c r="N19" s="22">
        <v>14</v>
      </c>
      <c r="O19" s="23">
        <f t="shared" si="4"/>
        <v>3.5380000000000003</v>
      </c>
      <c r="P19" s="23">
        <f t="shared" si="8"/>
        <v>3.5594000000000001E-2</v>
      </c>
      <c r="Q19" s="23">
        <f t="shared" si="7"/>
        <v>0</v>
      </c>
      <c r="R19" s="27"/>
      <c r="S19" s="23">
        <f t="shared" si="5"/>
        <v>0</v>
      </c>
      <c r="T19" s="23">
        <f t="shared" si="6"/>
        <v>0</v>
      </c>
      <c r="U19" s="29"/>
    </row>
    <row r="20" spans="1:21" ht="68.25" hidden="1" customHeight="1" x14ac:dyDescent="0.2">
      <c r="A20" s="6">
        <v>13</v>
      </c>
      <c r="B20" s="19"/>
      <c r="C20" s="19"/>
      <c r="D20" s="47" t="s">
        <v>157</v>
      </c>
      <c r="E20" s="9" t="s">
        <v>166</v>
      </c>
      <c r="F20" s="13" t="s">
        <v>137</v>
      </c>
      <c r="G20" s="49">
        <v>4.219166796000315</v>
      </c>
      <c r="H20" s="49">
        <v>4.5666275909650471</v>
      </c>
      <c r="I20" s="10" t="s">
        <v>146</v>
      </c>
      <c r="J20" s="38">
        <v>504</v>
      </c>
      <c r="K20" s="11" t="s">
        <v>116</v>
      </c>
      <c r="L20" s="11" t="s">
        <v>117</v>
      </c>
      <c r="M20" s="11">
        <v>0.25271428571428572</v>
      </c>
      <c r="N20" s="22">
        <v>14</v>
      </c>
      <c r="O20" s="23">
        <f t="shared" si="4"/>
        <v>3.5380000000000003</v>
      </c>
      <c r="P20" s="23">
        <f t="shared" si="8"/>
        <v>3.5594000000000001E-2</v>
      </c>
      <c r="Q20" s="23">
        <f t="shared" si="7"/>
        <v>0</v>
      </c>
      <c r="R20" s="27"/>
      <c r="S20" s="23">
        <f t="shared" si="5"/>
        <v>0</v>
      </c>
      <c r="T20" s="23">
        <f t="shared" si="6"/>
        <v>0</v>
      </c>
      <c r="U20" s="29"/>
    </row>
    <row r="21" spans="1:21" ht="57" hidden="1" customHeight="1" x14ac:dyDescent="0.2">
      <c r="A21" s="6">
        <v>14</v>
      </c>
      <c r="B21" s="19"/>
      <c r="C21" s="19"/>
      <c r="D21" s="47" t="s">
        <v>152</v>
      </c>
      <c r="E21" s="9" t="s">
        <v>167</v>
      </c>
      <c r="F21" s="13" t="s">
        <v>138</v>
      </c>
      <c r="G21" s="49">
        <v>4.219166796000315</v>
      </c>
      <c r="H21" s="49">
        <v>4.5666275909650471</v>
      </c>
      <c r="I21" s="10" t="s">
        <v>147</v>
      </c>
      <c r="J21" s="38">
        <v>504</v>
      </c>
      <c r="K21" s="11" t="s">
        <v>116</v>
      </c>
      <c r="L21" s="11" t="s">
        <v>117</v>
      </c>
      <c r="M21" s="11">
        <v>0.25271428571428572</v>
      </c>
      <c r="N21" s="22">
        <v>14</v>
      </c>
      <c r="O21" s="23">
        <f t="shared" si="4"/>
        <v>3.5380000000000003</v>
      </c>
      <c r="P21" s="23">
        <f t="shared" si="8"/>
        <v>3.5594000000000001E-2</v>
      </c>
      <c r="Q21" s="23">
        <f t="shared" si="7"/>
        <v>0</v>
      </c>
      <c r="R21" s="27"/>
      <c r="S21" s="23">
        <f t="shared" si="5"/>
        <v>0</v>
      </c>
      <c r="T21" s="23">
        <f t="shared" si="6"/>
        <v>0</v>
      </c>
      <c r="U21" s="29"/>
    </row>
    <row r="22" spans="1:21" ht="57.75" hidden="1" customHeight="1" x14ac:dyDescent="0.2">
      <c r="A22" s="6">
        <v>15</v>
      </c>
      <c r="B22" s="19"/>
      <c r="C22" s="19"/>
      <c r="D22" s="47" t="s">
        <v>158</v>
      </c>
      <c r="E22" s="9" t="s">
        <v>168</v>
      </c>
      <c r="F22" s="13" t="s">
        <v>139</v>
      </c>
      <c r="G22" s="49">
        <v>4.219166796000315</v>
      </c>
      <c r="H22" s="49">
        <v>4.5666275909650471</v>
      </c>
      <c r="I22" s="10" t="s">
        <v>148</v>
      </c>
      <c r="J22" s="38">
        <v>504</v>
      </c>
      <c r="K22" s="11" t="s">
        <v>116</v>
      </c>
      <c r="L22" s="11" t="s">
        <v>117</v>
      </c>
      <c r="M22" s="11">
        <v>0.25271428571428572</v>
      </c>
      <c r="N22" s="22">
        <v>14</v>
      </c>
      <c r="O22" s="23">
        <f t="shared" si="4"/>
        <v>3.5380000000000003</v>
      </c>
      <c r="P22" s="23">
        <f t="shared" si="8"/>
        <v>3.5594000000000001E-2</v>
      </c>
      <c r="Q22" s="23">
        <f t="shared" si="7"/>
        <v>0</v>
      </c>
      <c r="R22" s="27"/>
      <c r="S22" s="23">
        <f t="shared" si="5"/>
        <v>0</v>
      </c>
      <c r="T22" s="23">
        <f t="shared" si="6"/>
        <v>0</v>
      </c>
      <c r="U22" s="29"/>
    </row>
    <row r="23" spans="1:21" ht="57" customHeight="1" x14ac:dyDescent="0.2">
      <c r="A23" s="6">
        <v>16</v>
      </c>
      <c r="B23" s="19"/>
      <c r="C23" s="19"/>
      <c r="D23" s="51" t="s">
        <v>159</v>
      </c>
      <c r="E23" s="9" t="s">
        <v>169</v>
      </c>
      <c r="F23" s="13" t="s">
        <v>140</v>
      </c>
      <c r="G23" s="49">
        <v>4.4595416218881363</v>
      </c>
      <c r="H23" s="49">
        <v>4.8267979907495127</v>
      </c>
      <c r="I23" s="10" t="s">
        <v>149</v>
      </c>
      <c r="J23" s="38">
        <v>504</v>
      </c>
      <c r="K23" s="11" t="s">
        <v>116</v>
      </c>
      <c r="L23" s="11" t="s">
        <v>117</v>
      </c>
      <c r="M23" s="11">
        <v>0.25271428571428572</v>
      </c>
      <c r="N23" s="22">
        <v>14</v>
      </c>
      <c r="O23" s="23">
        <f t="shared" si="4"/>
        <v>3.5380000000000003</v>
      </c>
      <c r="P23" s="23">
        <f t="shared" si="8"/>
        <v>3.5594000000000001E-2</v>
      </c>
      <c r="Q23" s="23">
        <f t="shared" si="7"/>
        <v>0</v>
      </c>
      <c r="R23" s="27"/>
      <c r="S23" s="23">
        <f t="shared" si="5"/>
        <v>0</v>
      </c>
      <c r="T23" s="23">
        <f t="shared" si="6"/>
        <v>0</v>
      </c>
      <c r="U23" s="29"/>
    </row>
    <row r="24" spans="1:21" ht="57" hidden="1" customHeight="1" x14ac:dyDescent="0.2">
      <c r="A24" s="6">
        <v>17</v>
      </c>
      <c r="B24" s="7"/>
      <c r="C24" s="7"/>
      <c r="D24" s="7" t="s">
        <v>5</v>
      </c>
      <c r="E24" s="9" t="s">
        <v>49</v>
      </c>
      <c r="F24" s="13" t="s">
        <v>190</v>
      </c>
      <c r="G24" s="49">
        <v>2.4142155344999998</v>
      </c>
      <c r="H24" s="49">
        <v>2.6130332843999997</v>
      </c>
      <c r="I24" s="10" t="s">
        <v>103</v>
      </c>
      <c r="J24" s="38">
        <v>111</v>
      </c>
      <c r="K24" s="11" t="s">
        <v>116</v>
      </c>
      <c r="L24" s="11" t="s">
        <v>117</v>
      </c>
      <c r="M24" s="12">
        <v>0.30371428571428571</v>
      </c>
      <c r="N24" s="22">
        <v>14</v>
      </c>
      <c r="O24" s="23">
        <f t="shared" si="4"/>
        <v>4.2519999999999998</v>
      </c>
      <c r="P24" s="23">
        <f t="shared" si="8"/>
        <v>3.5594000000000001E-2</v>
      </c>
      <c r="Q24" s="23">
        <f t="shared" si="7"/>
        <v>0</v>
      </c>
      <c r="R24" s="27"/>
      <c r="S24" s="23">
        <f t="shared" si="5"/>
        <v>0</v>
      </c>
      <c r="T24" s="23">
        <f t="shared" si="6"/>
        <v>0</v>
      </c>
      <c r="U24" s="29"/>
    </row>
    <row r="25" spans="1:21" ht="57" customHeight="1" x14ac:dyDescent="0.2">
      <c r="A25" s="6">
        <v>18</v>
      </c>
      <c r="B25" s="7"/>
      <c r="C25"/>
      <c r="D25" s="50" t="s">
        <v>179</v>
      </c>
      <c r="E25" s="9" t="s">
        <v>178</v>
      </c>
      <c r="F25" s="13" t="s">
        <v>174</v>
      </c>
      <c r="G25" s="49">
        <v>2.4142155344999998</v>
      </c>
      <c r="H25" s="49">
        <v>2.6130332843999997</v>
      </c>
      <c r="I25" s="17" t="s">
        <v>175</v>
      </c>
      <c r="J25" s="38">
        <v>294</v>
      </c>
      <c r="K25" s="11" t="s">
        <v>176</v>
      </c>
      <c r="L25" s="11" t="s">
        <v>177</v>
      </c>
      <c r="M25" s="12">
        <v>0.30371428571428571</v>
      </c>
      <c r="N25" s="22">
        <v>14</v>
      </c>
      <c r="O25" s="23">
        <f t="shared" si="4"/>
        <v>4.2519999999999998</v>
      </c>
      <c r="P25" s="23">
        <f t="shared" si="8"/>
        <v>3.5594000000000001E-2</v>
      </c>
      <c r="Q25" s="23">
        <f t="shared" si="7"/>
        <v>0</v>
      </c>
      <c r="R25" s="27"/>
      <c r="S25" s="23">
        <f t="shared" si="5"/>
        <v>0</v>
      </c>
      <c r="T25" s="23">
        <f t="shared" si="6"/>
        <v>0</v>
      </c>
      <c r="U25" s="29"/>
    </row>
    <row r="26" spans="1:21" ht="57" hidden="1" customHeight="1" x14ac:dyDescent="0.2">
      <c r="A26" s="6">
        <v>19</v>
      </c>
      <c r="B26" s="7"/>
      <c r="C26" s="7"/>
      <c r="D26" s="7" t="s">
        <v>170</v>
      </c>
      <c r="E26" s="15" t="s">
        <v>171</v>
      </c>
      <c r="F26" s="16" t="s">
        <v>172</v>
      </c>
      <c r="G26" s="49">
        <v>2.4142155344999998</v>
      </c>
      <c r="H26" s="49">
        <v>2.6130332843999997</v>
      </c>
      <c r="I26" s="17" t="s">
        <v>173</v>
      </c>
      <c r="J26" s="38">
        <v>224</v>
      </c>
      <c r="K26" s="11" t="s">
        <v>116</v>
      </c>
      <c r="L26" s="11" t="s">
        <v>117</v>
      </c>
      <c r="M26" s="12">
        <v>0.30371428571428571</v>
      </c>
      <c r="N26" s="22">
        <v>14</v>
      </c>
      <c r="O26" s="23">
        <f t="shared" si="4"/>
        <v>4.2519999999999998</v>
      </c>
      <c r="P26" s="23">
        <f t="shared" si="8"/>
        <v>3.5594000000000001E-2</v>
      </c>
      <c r="Q26" s="23">
        <f t="shared" si="7"/>
        <v>0</v>
      </c>
      <c r="R26" s="27"/>
      <c r="S26" s="23">
        <f t="shared" si="5"/>
        <v>0</v>
      </c>
      <c r="T26" s="23">
        <f t="shared" si="6"/>
        <v>0</v>
      </c>
      <c r="U26" s="29"/>
    </row>
    <row r="27" spans="1:21" ht="57" hidden="1" customHeight="1" x14ac:dyDescent="0.2">
      <c r="A27" s="6">
        <v>20</v>
      </c>
      <c r="B27" s="7"/>
      <c r="C27" s="7"/>
      <c r="D27" s="7" t="s">
        <v>6</v>
      </c>
      <c r="E27" s="9" t="s">
        <v>50</v>
      </c>
      <c r="F27" s="13" t="s">
        <v>78</v>
      </c>
      <c r="G27" s="49">
        <v>2.4142155344999998</v>
      </c>
      <c r="H27" s="49">
        <v>2.6130332843999997</v>
      </c>
      <c r="I27" s="10" t="s">
        <v>104</v>
      </c>
      <c r="J27" s="38">
        <v>117</v>
      </c>
      <c r="K27" s="11" t="s">
        <v>116</v>
      </c>
      <c r="L27" s="11" t="s">
        <v>117</v>
      </c>
      <c r="M27" s="12">
        <v>0.30371428571428571</v>
      </c>
      <c r="N27" s="22">
        <v>14</v>
      </c>
      <c r="O27" s="23">
        <f t="shared" si="4"/>
        <v>4.2519999999999998</v>
      </c>
      <c r="P27" s="23">
        <f t="shared" si="8"/>
        <v>3.5594000000000001E-2</v>
      </c>
      <c r="Q27" s="23">
        <f t="shared" si="7"/>
        <v>0</v>
      </c>
      <c r="R27" s="27"/>
      <c r="S27" s="23">
        <f t="shared" si="5"/>
        <v>0</v>
      </c>
      <c r="T27" s="23">
        <f t="shared" si="6"/>
        <v>0</v>
      </c>
      <c r="U27" s="29"/>
    </row>
    <row r="28" spans="1:21" ht="57" hidden="1" customHeight="1" x14ac:dyDescent="0.2">
      <c r="A28" s="6">
        <v>21</v>
      </c>
      <c r="B28" s="7"/>
      <c r="C28" s="7"/>
      <c r="D28" s="7" t="s">
        <v>7</v>
      </c>
      <c r="E28" s="9" t="s">
        <v>51</v>
      </c>
      <c r="F28" s="13" t="s">
        <v>8</v>
      </c>
      <c r="G28" s="49">
        <v>2.4142155344999998</v>
      </c>
      <c r="H28" s="49">
        <v>2.6130332843999997</v>
      </c>
      <c r="I28" s="10" t="s">
        <v>105</v>
      </c>
      <c r="J28" s="38">
        <v>87</v>
      </c>
      <c r="K28" s="11" t="s">
        <v>116</v>
      </c>
      <c r="L28" s="11" t="s">
        <v>117</v>
      </c>
      <c r="M28" s="12">
        <v>0.30371428571428571</v>
      </c>
      <c r="N28" s="22">
        <v>14</v>
      </c>
      <c r="O28" s="23">
        <f t="shared" si="4"/>
        <v>4.2519999999999998</v>
      </c>
      <c r="P28" s="23">
        <f t="shared" si="8"/>
        <v>3.5594000000000001E-2</v>
      </c>
      <c r="Q28" s="23">
        <f t="shared" si="7"/>
        <v>0</v>
      </c>
      <c r="R28" s="27"/>
      <c r="S28" s="23">
        <f t="shared" si="5"/>
        <v>0</v>
      </c>
      <c r="T28" s="23">
        <f t="shared" si="6"/>
        <v>0</v>
      </c>
      <c r="U28" s="29"/>
    </row>
    <row r="29" spans="1:21" ht="57" hidden="1" customHeight="1" x14ac:dyDescent="0.2">
      <c r="A29" s="6">
        <v>22</v>
      </c>
      <c r="B29" s="7"/>
      <c r="C29" s="7"/>
      <c r="D29" s="7" t="s">
        <v>9</v>
      </c>
      <c r="E29" s="9" t="s">
        <v>52</v>
      </c>
      <c r="F29" s="13" t="s">
        <v>191</v>
      </c>
      <c r="G29" s="49">
        <v>2.4142155344999998</v>
      </c>
      <c r="H29" s="49">
        <v>2.6130332843999997</v>
      </c>
      <c r="I29" s="10" t="s">
        <v>106</v>
      </c>
      <c r="J29" s="38">
        <v>99</v>
      </c>
      <c r="K29" s="11" t="s">
        <v>116</v>
      </c>
      <c r="L29" s="11" t="s">
        <v>117</v>
      </c>
      <c r="M29" s="12">
        <v>0.30371428571428571</v>
      </c>
      <c r="N29" s="22">
        <v>14</v>
      </c>
      <c r="O29" s="23">
        <f t="shared" si="4"/>
        <v>4.2519999999999998</v>
      </c>
      <c r="P29" s="23">
        <f t="shared" si="8"/>
        <v>3.5594000000000001E-2</v>
      </c>
      <c r="Q29" s="23">
        <f t="shared" si="7"/>
        <v>0</v>
      </c>
      <c r="R29" s="27"/>
      <c r="S29" s="23">
        <f t="shared" si="5"/>
        <v>0</v>
      </c>
      <c r="T29" s="23">
        <f t="shared" si="6"/>
        <v>0</v>
      </c>
      <c r="U29" s="29"/>
    </row>
    <row r="30" spans="1:21" ht="57" hidden="1" customHeight="1" x14ac:dyDescent="0.2">
      <c r="A30" s="6">
        <v>23</v>
      </c>
      <c r="B30" s="7"/>
      <c r="C30" s="7"/>
      <c r="D30" s="7" t="s">
        <v>10</v>
      </c>
      <c r="E30" s="9" t="s">
        <v>53</v>
      </c>
      <c r="F30" s="13" t="s">
        <v>84</v>
      </c>
      <c r="G30" s="49">
        <v>2.4142155344999998</v>
      </c>
      <c r="H30" s="49">
        <v>2.6130332843999997</v>
      </c>
      <c r="I30" s="10" t="s">
        <v>107</v>
      </c>
      <c r="J30" s="38">
        <v>122</v>
      </c>
      <c r="K30" s="11" t="s">
        <v>116</v>
      </c>
      <c r="L30" s="11" t="s">
        <v>117</v>
      </c>
      <c r="M30" s="12">
        <v>0.30371428571428571</v>
      </c>
      <c r="N30" s="22">
        <v>14</v>
      </c>
      <c r="O30" s="23">
        <f t="shared" si="4"/>
        <v>4.2519999999999998</v>
      </c>
      <c r="P30" s="23">
        <f t="shared" si="8"/>
        <v>3.5594000000000001E-2</v>
      </c>
      <c r="Q30" s="23">
        <f t="shared" si="7"/>
        <v>0</v>
      </c>
      <c r="R30" s="27"/>
      <c r="S30" s="23">
        <f t="shared" si="5"/>
        <v>0</v>
      </c>
      <c r="T30" s="23">
        <f t="shared" si="6"/>
        <v>0</v>
      </c>
      <c r="U30" s="29"/>
    </row>
    <row r="31" spans="1:21" ht="57" hidden="1" customHeight="1" x14ac:dyDescent="0.2">
      <c r="A31" s="6">
        <v>24</v>
      </c>
      <c r="B31" s="7"/>
      <c r="C31" s="7"/>
      <c r="D31" s="7" t="s">
        <v>11</v>
      </c>
      <c r="E31" s="9" t="s">
        <v>54</v>
      </c>
      <c r="F31" s="13" t="s">
        <v>83</v>
      </c>
      <c r="G31" s="49">
        <v>2.4142155344999998</v>
      </c>
      <c r="H31" s="49">
        <v>2.6130332843999997</v>
      </c>
      <c r="I31" s="10" t="s">
        <v>108</v>
      </c>
      <c r="J31" s="38">
        <v>189</v>
      </c>
      <c r="K31" s="11" t="s">
        <v>116</v>
      </c>
      <c r="L31" s="11" t="s">
        <v>117</v>
      </c>
      <c r="M31" s="12">
        <v>0.30371428571428571</v>
      </c>
      <c r="N31" s="22">
        <v>14</v>
      </c>
      <c r="O31" s="23">
        <f t="shared" si="4"/>
        <v>4.2519999999999998</v>
      </c>
      <c r="P31" s="23">
        <f t="shared" si="8"/>
        <v>3.5594000000000001E-2</v>
      </c>
      <c r="Q31" s="23">
        <f t="shared" si="7"/>
        <v>0</v>
      </c>
      <c r="R31" s="27"/>
      <c r="S31" s="23">
        <f t="shared" si="5"/>
        <v>0</v>
      </c>
      <c r="T31" s="23">
        <f t="shared" si="6"/>
        <v>0</v>
      </c>
      <c r="U31" s="29"/>
    </row>
    <row r="32" spans="1:21" ht="22.5" customHeight="1" x14ac:dyDescent="0.2">
      <c r="A32" s="39" t="s">
        <v>184</v>
      </c>
      <c r="B32" s="40"/>
      <c r="C32" s="40"/>
      <c r="D32" s="46"/>
      <c r="E32" s="40"/>
      <c r="F32" s="40"/>
      <c r="G32" s="49">
        <v>0</v>
      </c>
      <c r="H32" s="49">
        <v>0</v>
      </c>
      <c r="I32" s="40"/>
      <c r="J32" s="40"/>
      <c r="K32" s="40"/>
      <c r="L32" s="40"/>
      <c r="M32" s="40"/>
      <c r="N32" s="40"/>
      <c r="O32" s="40"/>
      <c r="P32" s="40"/>
      <c r="Q32" s="40"/>
      <c r="R32" s="40"/>
      <c r="S32" s="40"/>
      <c r="T32" s="40"/>
      <c r="U32" s="41"/>
    </row>
    <row r="33" spans="1:21" ht="60.75" customHeight="1" x14ac:dyDescent="0.25">
      <c r="A33" s="6">
        <v>25</v>
      </c>
      <c r="B33" s="7"/>
      <c r="C33" s="8"/>
      <c r="D33" s="50" t="s">
        <v>15</v>
      </c>
      <c r="E33" s="9" t="s">
        <v>58</v>
      </c>
      <c r="F33" s="13" t="s">
        <v>192</v>
      </c>
      <c r="G33" s="49">
        <v>4.5399399045000006</v>
      </c>
      <c r="H33" s="49">
        <v>4.9138173084000014</v>
      </c>
      <c r="I33" s="10" t="s">
        <v>186</v>
      </c>
      <c r="J33" s="38">
        <v>406</v>
      </c>
      <c r="K33" s="11" t="s">
        <v>120</v>
      </c>
      <c r="L33" s="11" t="s">
        <v>130</v>
      </c>
      <c r="M33" s="12">
        <v>0.66200000000000003</v>
      </c>
      <c r="N33" s="22">
        <v>10</v>
      </c>
      <c r="O33" s="23">
        <f t="shared" si="4"/>
        <v>6.62</v>
      </c>
      <c r="P33" s="23">
        <f>0.62*0.28*0.36</f>
        <v>6.2495999999999996E-2</v>
      </c>
      <c r="Q33" s="23">
        <f t="shared" si="7"/>
        <v>0</v>
      </c>
      <c r="R33" s="27"/>
      <c r="S33" s="23">
        <f t="shared" si="5"/>
        <v>0</v>
      </c>
      <c r="T33" s="23">
        <f t="shared" si="6"/>
        <v>0</v>
      </c>
      <c r="U33" s="29"/>
    </row>
    <row r="34" spans="1:21" ht="62.25" hidden="1" customHeight="1" x14ac:dyDescent="0.25">
      <c r="A34" s="6">
        <v>26</v>
      </c>
      <c r="B34" s="7"/>
      <c r="C34" s="8"/>
      <c r="D34" s="7" t="s">
        <v>16</v>
      </c>
      <c r="E34" s="9" t="s">
        <v>59</v>
      </c>
      <c r="F34" s="13" t="s">
        <v>17</v>
      </c>
      <c r="G34" s="49">
        <v>4.5399399045000006</v>
      </c>
      <c r="H34" s="49">
        <v>4.9138173084000014</v>
      </c>
      <c r="I34" s="10" t="s">
        <v>187</v>
      </c>
      <c r="J34" s="38">
        <v>416</v>
      </c>
      <c r="K34" s="11" t="s">
        <v>120</v>
      </c>
      <c r="L34" s="11" t="s">
        <v>121</v>
      </c>
      <c r="M34" s="12">
        <v>0.66200000000000003</v>
      </c>
      <c r="N34" s="22">
        <v>10</v>
      </c>
      <c r="O34" s="23">
        <f t="shared" si="4"/>
        <v>6.62</v>
      </c>
      <c r="P34" s="23">
        <f t="shared" ref="P34:P35" si="9">0.62*0.28*0.36</f>
        <v>6.2495999999999996E-2</v>
      </c>
      <c r="Q34" s="23">
        <f t="shared" si="7"/>
        <v>0</v>
      </c>
      <c r="R34" s="27"/>
      <c r="S34" s="23">
        <f t="shared" si="5"/>
        <v>0</v>
      </c>
      <c r="T34" s="23">
        <f t="shared" si="6"/>
        <v>0</v>
      </c>
      <c r="U34" s="29"/>
    </row>
    <row r="35" spans="1:21" ht="60" hidden="1" customHeight="1" x14ac:dyDescent="0.25">
      <c r="A35" s="6">
        <v>27</v>
      </c>
      <c r="B35" s="7"/>
      <c r="C35" s="8"/>
      <c r="D35" s="7" t="s">
        <v>18</v>
      </c>
      <c r="E35" s="9" t="s">
        <v>60</v>
      </c>
      <c r="F35" s="13" t="s">
        <v>19</v>
      </c>
      <c r="G35" s="49">
        <v>4.5399399045000006</v>
      </c>
      <c r="H35" s="49">
        <v>4.9138173084000014</v>
      </c>
      <c r="I35" s="10" t="s">
        <v>186</v>
      </c>
      <c r="J35" s="38">
        <v>406</v>
      </c>
      <c r="K35" s="11" t="s">
        <v>120</v>
      </c>
      <c r="L35" s="11" t="s">
        <v>121</v>
      </c>
      <c r="M35" s="12">
        <v>0.66200000000000003</v>
      </c>
      <c r="N35" s="22">
        <v>10</v>
      </c>
      <c r="O35" s="23">
        <f t="shared" si="4"/>
        <v>6.62</v>
      </c>
      <c r="P35" s="23">
        <f t="shared" si="9"/>
        <v>6.2495999999999996E-2</v>
      </c>
      <c r="Q35" s="23">
        <f t="shared" si="7"/>
        <v>0</v>
      </c>
      <c r="R35" s="27"/>
      <c r="S35" s="23">
        <f t="shared" si="5"/>
        <v>0</v>
      </c>
      <c r="T35" s="23">
        <f t="shared" si="6"/>
        <v>0</v>
      </c>
      <c r="U35" s="29"/>
    </row>
    <row r="36" spans="1:21" ht="59.25" hidden="1" customHeight="1" x14ac:dyDescent="0.25">
      <c r="A36" s="6">
        <v>28</v>
      </c>
      <c r="B36" s="7"/>
      <c r="C36" s="8"/>
      <c r="D36" s="7" t="s">
        <v>1</v>
      </c>
      <c r="E36" s="9" t="s">
        <v>45</v>
      </c>
      <c r="F36" s="13" t="s">
        <v>101</v>
      </c>
      <c r="G36" s="49">
        <v>2.4142155344999998</v>
      </c>
      <c r="H36" s="49">
        <v>2.6130332843999997</v>
      </c>
      <c r="I36" s="10" t="s">
        <v>102</v>
      </c>
      <c r="J36" s="38">
        <v>30</v>
      </c>
      <c r="K36" s="11" t="s">
        <v>116</v>
      </c>
      <c r="L36" s="11" t="s">
        <v>117</v>
      </c>
      <c r="M36" s="12">
        <v>0.30371428571428571</v>
      </c>
      <c r="N36" s="22">
        <v>14</v>
      </c>
      <c r="O36" s="23">
        <f t="shared" si="4"/>
        <v>4.2519999999999998</v>
      </c>
      <c r="P36" s="23">
        <f t="shared" ref="P36:P39" si="10">0.37*0.37*0.26</f>
        <v>3.5594000000000001E-2</v>
      </c>
      <c r="Q36" s="23">
        <f t="shared" si="7"/>
        <v>0</v>
      </c>
      <c r="R36" s="27"/>
      <c r="S36" s="23">
        <f t="shared" si="5"/>
        <v>0</v>
      </c>
      <c r="T36" s="23">
        <f t="shared" si="6"/>
        <v>0</v>
      </c>
      <c r="U36" s="29"/>
    </row>
    <row r="37" spans="1:21" ht="59.25" hidden="1" customHeight="1" x14ac:dyDescent="0.2">
      <c r="A37" s="6">
        <v>29</v>
      </c>
      <c r="B37" s="7"/>
      <c r="C37" s="7"/>
      <c r="D37" s="7" t="s">
        <v>2</v>
      </c>
      <c r="E37" s="9" t="s">
        <v>46</v>
      </c>
      <c r="F37" s="13" t="s">
        <v>131</v>
      </c>
      <c r="G37" s="49">
        <v>2.4142155344999998</v>
      </c>
      <c r="H37" s="49">
        <v>2.6130332843999997</v>
      </c>
      <c r="I37" s="10" t="s">
        <v>102</v>
      </c>
      <c r="J37" s="38"/>
      <c r="K37" s="11" t="s">
        <v>116</v>
      </c>
      <c r="L37" s="11" t="s">
        <v>117</v>
      </c>
      <c r="M37" s="12">
        <v>0.30371428571428571</v>
      </c>
      <c r="N37" s="22">
        <v>14</v>
      </c>
      <c r="O37" s="23">
        <f t="shared" si="4"/>
        <v>4.2519999999999998</v>
      </c>
      <c r="P37" s="23">
        <f t="shared" si="10"/>
        <v>3.5594000000000001E-2</v>
      </c>
      <c r="Q37" s="23">
        <f t="shared" si="7"/>
        <v>0</v>
      </c>
      <c r="R37" s="27"/>
      <c r="S37" s="23">
        <f t="shared" si="5"/>
        <v>0</v>
      </c>
      <c r="T37" s="23">
        <f t="shared" si="6"/>
        <v>0</v>
      </c>
      <c r="U37" s="29"/>
    </row>
    <row r="38" spans="1:21" ht="62.25" hidden="1" customHeight="1" x14ac:dyDescent="0.2">
      <c r="A38" s="6">
        <v>30</v>
      </c>
      <c r="B38" s="7"/>
      <c r="C38" s="7"/>
      <c r="D38" s="7" t="s">
        <v>3</v>
      </c>
      <c r="E38" s="9" t="s">
        <v>47</v>
      </c>
      <c r="F38" s="13" t="s">
        <v>193</v>
      </c>
      <c r="G38" s="49">
        <v>2.4142155344999998</v>
      </c>
      <c r="H38" s="49">
        <v>2.6130332843999997</v>
      </c>
      <c r="I38" s="10" t="s">
        <v>102</v>
      </c>
      <c r="J38" s="38">
        <v>44</v>
      </c>
      <c r="K38" s="11" t="s">
        <v>116</v>
      </c>
      <c r="L38" s="11" t="s">
        <v>117</v>
      </c>
      <c r="M38" s="12">
        <v>0.30371428571428571</v>
      </c>
      <c r="N38" s="22">
        <v>14</v>
      </c>
      <c r="O38" s="23">
        <f t="shared" si="4"/>
        <v>4.2519999999999998</v>
      </c>
      <c r="P38" s="23">
        <f t="shared" si="10"/>
        <v>3.5594000000000001E-2</v>
      </c>
      <c r="Q38" s="23">
        <f t="shared" si="7"/>
        <v>0</v>
      </c>
      <c r="R38" s="27"/>
      <c r="S38" s="23">
        <f t="shared" si="5"/>
        <v>0</v>
      </c>
      <c r="T38" s="23">
        <f t="shared" si="6"/>
        <v>0</v>
      </c>
      <c r="U38" s="29"/>
    </row>
    <row r="39" spans="1:21" ht="72.75" hidden="1" customHeight="1" x14ac:dyDescent="0.2">
      <c r="A39" s="6">
        <v>31</v>
      </c>
      <c r="B39" s="7"/>
      <c r="C39" s="7"/>
      <c r="D39" s="7" t="s">
        <v>4</v>
      </c>
      <c r="E39" s="9" t="s">
        <v>48</v>
      </c>
      <c r="F39" s="13" t="s">
        <v>132</v>
      </c>
      <c r="G39" s="49">
        <v>2.4142155344999998</v>
      </c>
      <c r="H39" s="49">
        <v>2.6130332843999997</v>
      </c>
      <c r="I39" s="10" t="s">
        <v>102</v>
      </c>
      <c r="J39" s="38">
        <v>28</v>
      </c>
      <c r="K39" s="11" t="s">
        <v>116</v>
      </c>
      <c r="L39" s="11" t="s">
        <v>117</v>
      </c>
      <c r="M39" s="12">
        <v>0.30371428571428571</v>
      </c>
      <c r="N39" s="22">
        <v>14</v>
      </c>
      <c r="O39" s="23">
        <f t="shared" si="4"/>
        <v>4.2519999999999998</v>
      </c>
      <c r="P39" s="23">
        <f t="shared" si="10"/>
        <v>3.5594000000000001E-2</v>
      </c>
      <c r="Q39" s="23">
        <f t="shared" si="7"/>
        <v>0</v>
      </c>
      <c r="R39" s="27"/>
      <c r="S39" s="23">
        <f t="shared" si="5"/>
        <v>0</v>
      </c>
      <c r="T39" s="23">
        <f t="shared" si="6"/>
        <v>0</v>
      </c>
      <c r="U39" s="29"/>
    </row>
    <row r="40" spans="1:21" ht="59.25" hidden="1" customHeight="1" x14ac:dyDescent="0.25">
      <c r="A40" s="6">
        <v>32</v>
      </c>
      <c r="B40" s="7"/>
      <c r="C40" s="8"/>
      <c r="D40" s="7" t="s">
        <v>34</v>
      </c>
      <c r="E40" s="9" t="s">
        <v>69</v>
      </c>
      <c r="F40" s="13" t="s">
        <v>35</v>
      </c>
      <c r="G40" s="49">
        <v>1.8220494599999999</v>
      </c>
      <c r="H40" s="49">
        <v>1.9721005920000001</v>
      </c>
      <c r="I40" s="10" t="s">
        <v>95</v>
      </c>
      <c r="J40" s="38">
        <v>166</v>
      </c>
      <c r="K40" s="11" t="s">
        <v>122</v>
      </c>
      <c r="L40" s="11" t="s">
        <v>125</v>
      </c>
      <c r="M40" s="11">
        <v>0.25</v>
      </c>
      <c r="N40" s="22">
        <v>10</v>
      </c>
      <c r="O40" s="23">
        <f t="shared" si="4"/>
        <v>2.5</v>
      </c>
      <c r="P40" s="23">
        <f>0.325*0.145*0.395</f>
        <v>1.8614375000000002E-2</v>
      </c>
      <c r="Q40" s="23">
        <f t="shared" si="7"/>
        <v>0</v>
      </c>
      <c r="R40" s="27"/>
      <c r="S40" s="23">
        <f t="shared" si="5"/>
        <v>0</v>
      </c>
      <c r="T40" s="23">
        <f t="shared" si="6"/>
        <v>0</v>
      </c>
      <c r="U40" s="29" t="e">
        <f>R40*#REF!</f>
        <v>#REF!</v>
      </c>
    </row>
    <row r="41" spans="1:21" ht="58.5" hidden="1" customHeight="1" x14ac:dyDescent="0.25">
      <c r="A41" s="6">
        <v>33</v>
      </c>
      <c r="B41" s="7"/>
      <c r="C41" s="8"/>
      <c r="D41" s="7" t="s">
        <v>36</v>
      </c>
      <c r="E41" s="9" t="s">
        <v>70</v>
      </c>
      <c r="F41" s="13" t="s">
        <v>37</v>
      </c>
      <c r="G41" s="49">
        <v>1.8220494599999999</v>
      </c>
      <c r="H41" s="49">
        <v>1.9721005920000001</v>
      </c>
      <c r="I41" s="10" t="s">
        <v>96</v>
      </c>
      <c r="J41" s="38">
        <v>217</v>
      </c>
      <c r="K41" s="11" t="s">
        <v>122</v>
      </c>
      <c r="L41" s="11" t="s">
        <v>124</v>
      </c>
      <c r="M41" s="11">
        <v>0.25</v>
      </c>
      <c r="N41" s="22">
        <v>10</v>
      </c>
      <c r="O41" s="23">
        <f t="shared" si="4"/>
        <v>2.5</v>
      </c>
      <c r="P41" s="23">
        <f t="shared" ref="P41:P45" si="11">0.325*0.145*0.395</f>
        <v>1.8614375000000002E-2</v>
      </c>
      <c r="Q41" s="23">
        <f t="shared" si="7"/>
        <v>0</v>
      </c>
      <c r="R41" s="27"/>
      <c r="S41" s="23">
        <f t="shared" si="5"/>
        <v>0</v>
      </c>
      <c r="T41" s="23">
        <f t="shared" si="6"/>
        <v>0</v>
      </c>
      <c r="U41" s="29" t="e">
        <f>R41*#REF!</f>
        <v>#REF!</v>
      </c>
    </row>
    <row r="42" spans="1:21" ht="60.75" hidden="1" customHeight="1" x14ac:dyDescent="0.25">
      <c r="A42" s="6">
        <v>34</v>
      </c>
      <c r="B42" s="7"/>
      <c r="C42" s="8"/>
      <c r="D42" s="7" t="s">
        <v>38</v>
      </c>
      <c r="E42" s="9" t="s">
        <v>71</v>
      </c>
      <c r="F42" s="13" t="s">
        <v>39</v>
      </c>
      <c r="G42" s="49">
        <v>1.8220494599999999</v>
      </c>
      <c r="H42" s="49">
        <v>1.9721005920000001</v>
      </c>
      <c r="I42" s="10" t="s">
        <v>97</v>
      </c>
      <c r="J42" s="38">
        <v>139</v>
      </c>
      <c r="K42" s="11" t="s">
        <v>122</v>
      </c>
      <c r="L42" s="11" t="s">
        <v>123</v>
      </c>
      <c r="M42" s="11">
        <v>0.17</v>
      </c>
      <c r="N42" s="22">
        <v>10</v>
      </c>
      <c r="O42" s="23">
        <f t="shared" si="4"/>
        <v>1.7000000000000002</v>
      </c>
      <c r="P42" s="23">
        <f t="shared" si="11"/>
        <v>1.8614375000000002E-2</v>
      </c>
      <c r="Q42" s="23">
        <f t="shared" si="7"/>
        <v>0</v>
      </c>
      <c r="R42" s="27"/>
      <c r="S42" s="23">
        <f t="shared" si="5"/>
        <v>0</v>
      </c>
      <c r="T42" s="23">
        <f t="shared" si="6"/>
        <v>0</v>
      </c>
      <c r="U42" s="29" t="e">
        <f>R42*#REF!</f>
        <v>#REF!</v>
      </c>
    </row>
    <row r="43" spans="1:21" ht="56.25" hidden="1" customHeight="1" x14ac:dyDescent="0.25">
      <c r="A43" s="6">
        <v>35</v>
      </c>
      <c r="B43" s="7"/>
      <c r="C43" s="8"/>
      <c r="D43" s="7" t="s">
        <v>40</v>
      </c>
      <c r="E43" s="9" t="s">
        <v>72</v>
      </c>
      <c r="F43" s="13" t="s">
        <v>41</v>
      </c>
      <c r="G43" s="49">
        <v>1.8220494599999999</v>
      </c>
      <c r="H43" s="49">
        <v>1.9721005920000001</v>
      </c>
      <c r="I43" s="10" t="s">
        <v>98</v>
      </c>
      <c r="J43" s="38">
        <v>195</v>
      </c>
      <c r="K43" s="11" t="s">
        <v>122</v>
      </c>
      <c r="L43" s="11" t="s">
        <v>123</v>
      </c>
      <c r="M43" s="11">
        <v>0.17</v>
      </c>
      <c r="N43" s="22">
        <v>10</v>
      </c>
      <c r="O43" s="23">
        <f t="shared" si="4"/>
        <v>1.7000000000000002</v>
      </c>
      <c r="P43" s="23">
        <f t="shared" si="11"/>
        <v>1.8614375000000002E-2</v>
      </c>
      <c r="Q43" s="23">
        <f t="shared" si="7"/>
        <v>0</v>
      </c>
      <c r="R43" s="27"/>
      <c r="S43" s="23">
        <f t="shared" si="5"/>
        <v>0</v>
      </c>
      <c r="T43" s="23">
        <f t="shared" si="6"/>
        <v>0</v>
      </c>
      <c r="U43" s="29" t="e">
        <f>R43*#REF!</f>
        <v>#REF!</v>
      </c>
    </row>
    <row r="44" spans="1:21" ht="61.5" hidden="1" customHeight="1" x14ac:dyDescent="0.25">
      <c r="A44" s="6">
        <v>36</v>
      </c>
      <c r="B44" s="7"/>
      <c r="C44" s="8"/>
      <c r="D44" s="7" t="s">
        <v>42</v>
      </c>
      <c r="E44" s="9" t="s">
        <v>73</v>
      </c>
      <c r="F44" s="13" t="s">
        <v>43</v>
      </c>
      <c r="G44" s="49">
        <v>1.8220494599999999</v>
      </c>
      <c r="H44" s="49">
        <v>1.9721005920000001</v>
      </c>
      <c r="I44" s="10" t="s">
        <v>99</v>
      </c>
      <c r="J44" s="38">
        <v>175</v>
      </c>
      <c r="K44" s="11" t="s">
        <v>122</v>
      </c>
      <c r="L44" s="11" t="s">
        <v>123</v>
      </c>
      <c r="M44" s="11">
        <v>0.17</v>
      </c>
      <c r="N44" s="22">
        <v>10</v>
      </c>
      <c r="O44" s="23">
        <f t="shared" si="4"/>
        <v>1.7000000000000002</v>
      </c>
      <c r="P44" s="23">
        <f t="shared" si="11"/>
        <v>1.8614375000000002E-2</v>
      </c>
      <c r="Q44" s="23">
        <f t="shared" si="7"/>
        <v>0</v>
      </c>
      <c r="R44" s="27"/>
      <c r="S44" s="23">
        <f t="shared" si="5"/>
        <v>0</v>
      </c>
      <c r="T44" s="23">
        <f t="shared" si="6"/>
        <v>0</v>
      </c>
      <c r="U44" s="29" t="e">
        <f>R44*#REF!</f>
        <v>#REF!</v>
      </c>
    </row>
    <row r="45" spans="1:21" ht="58.5" hidden="1" customHeight="1" x14ac:dyDescent="0.25">
      <c r="A45" s="6">
        <v>37</v>
      </c>
      <c r="B45" s="7"/>
      <c r="C45" s="8"/>
      <c r="D45" s="7" t="s">
        <v>44</v>
      </c>
      <c r="E45" s="9" t="s">
        <v>74</v>
      </c>
      <c r="F45" s="13" t="s">
        <v>194</v>
      </c>
      <c r="G45" s="49">
        <v>1.8220494599999999</v>
      </c>
      <c r="H45" s="49">
        <v>1.9721005920000001</v>
      </c>
      <c r="I45" s="10" t="s">
        <v>100</v>
      </c>
      <c r="J45" s="38">
        <v>153</v>
      </c>
      <c r="K45" s="11" t="s">
        <v>122</v>
      </c>
      <c r="L45" s="11" t="s">
        <v>129</v>
      </c>
      <c r="M45" s="11">
        <v>0.17</v>
      </c>
      <c r="N45" s="22">
        <v>10</v>
      </c>
      <c r="O45" s="23">
        <f t="shared" si="4"/>
        <v>1.7000000000000002</v>
      </c>
      <c r="P45" s="23">
        <f t="shared" si="11"/>
        <v>1.8614375000000002E-2</v>
      </c>
      <c r="Q45" s="23">
        <f t="shared" si="7"/>
        <v>0</v>
      </c>
      <c r="R45" s="27"/>
      <c r="S45" s="23">
        <f t="shared" si="5"/>
        <v>0</v>
      </c>
      <c r="T45" s="23">
        <f t="shared" si="6"/>
        <v>0</v>
      </c>
      <c r="U45" s="29" t="e">
        <f>R45*#REF!</f>
        <v>#REF!</v>
      </c>
    </row>
    <row r="46" spans="1:21" ht="15" customHeight="1" x14ac:dyDescent="0.2">
      <c r="A46" s="39" t="s">
        <v>188</v>
      </c>
      <c r="B46" s="40"/>
      <c r="C46" s="40"/>
      <c r="D46" s="46"/>
      <c r="E46" s="40"/>
      <c r="F46" s="40"/>
      <c r="G46" s="49">
        <v>0</v>
      </c>
      <c r="H46" s="49">
        <v>0</v>
      </c>
      <c r="I46" s="40"/>
      <c r="J46" s="40"/>
      <c r="K46" s="40"/>
      <c r="L46" s="40"/>
      <c r="M46" s="40"/>
      <c r="N46" s="40"/>
      <c r="O46" s="27"/>
      <c r="P46" s="42"/>
      <c r="Q46" s="27"/>
      <c r="R46" s="27"/>
      <c r="S46" s="27"/>
      <c r="T46" s="27"/>
      <c r="U46" s="29" t="e">
        <f>R46*#REF!</f>
        <v>#REF!</v>
      </c>
    </row>
    <row r="47" spans="1:21" ht="60" hidden="1" customHeight="1" x14ac:dyDescent="0.2">
      <c r="A47" s="6">
        <v>38</v>
      </c>
      <c r="B47" s="6"/>
      <c r="C47" s="7"/>
      <c r="D47" s="7" t="s">
        <v>12</v>
      </c>
      <c r="E47" s="9" t="s">
        <v>55</v>
      </c>
      <c r="F47" s="13" t="s">
        <v>85</v>
      </c>
      <c r="G47" s="49">
        <v>4.6614098685000007</v>
      </c>
      <c r="H47" s="49">
        <v>5.0452906812000009</v>
      </c>
      <c r="I47" s="10" t="s">
        <v>109</v>
      </c>
      <c r="J47" s="38">
        <v>242</v>
      </c>
      <c r="K47" s="11" t="s">
        <v>118</v>
      </c>
      <c r="L47" s="11" t="s">
        <v>119</v>
      </c>
      <c r="M47" s="12">
        <v>0.63166666666666671</v>
      </c>
      <c r="N47" s="22">
        <v>6</v>
      </c>
      <c r="O47" s="23">
        <f t="shared" si="4"/>
        <v>3.79</v>
      </c>
      <c r="P47" s="23">
        <f>0.56*0.34*0.2</f>
        <v>3.808000000000001E-2</v>
      </c>
      <c r="Q47" s="23">
        <f t="shared" si="7"/>
        <v>0</v>
      </c>
      <c r="R47" s="27"/>
      <c r="S47" s="23">
        <f t="shared" si="5"/>
        <v>0</v>
      </c>
      <c r="T47" s="23">
        <f t="shared" si="6"/>
        <v>0</v>
      </c>
      <c r="U47" s="29" t="e">
        <f>R47*#REF!</f>
        <v>#REF!</v>
      </c>
    </row>
    <row r="48" spans="1:21" ht="58.5" customHeight="1" x14ac:dyDescent="0.2">
      <c r="A48" s="6">
        <v>39</v>
      </c>
      <c r="B48" s="6"/>
      <c r="C48" s="7"/>
      <c r="D48" s="50" t="s">
        <v>13</v>
      </c>
      <c r="E48" s="9" t="s">
        <v>56</v>
      </c>
      <c r="F48" s="13" t="s">
        <v>195</v>
      </c>
      <c r="G48" s="49">
        <v>4.6614098685000007</v>
      </c>
      <c r="H48" s="49">
        <v>5.0452906812000009</v>
      </c>
      <c r="I48" s="10" t="s">
        <v>110</v>
      </c>
      <c r="J48" s="38">
        <v>113</v>
      </c>
      <c r="K48" s="11" t="s">
        <v>118</v>
      </c>
      <c r="L48" s="11" t="s">
        <v>119</v>
      </c>
      <c r="M48" s="12">
        <v>0.63166666666666671</v>
      </c>
      <c r="N48" s="22">
        <v>6</v>
      </c>
      <c r="O48" s="23">
        <f t="shared" si="4"/>
        <v>3.79</v>
      </c>
      <c r="P48" s="23">
        <f t="shared" ref="P48:P50" si="12">0.56*0.34*0.2</f>
        <v>3.808000000000001E-2</v>
      </c>
      <c r="Q48" s="23">
        <f t="shared" si="7"/>
        <v>0</v>
      </c>
      <c r="R48" s="27"/>
      <c r="S48" s="23">
        <f t="shared" si="5"/>
        <v>0</v>
      </c>
      <c r="T48" s="23">
        <f t="shared" si="6"/>
        <v>0</v>
      </c>
      <c r="U48" s="29" t="e">
        <f>R48*#REF!</f>
        <v>#REF!</v>
      </c>
    </row>
    <row r="49" spans="1:21" ht="57.75" hidden="1" customHeight="1" x14ac:dyDescent="0.2">
      <c r="A49" s="6">
        <v>40</v>
      </c>
      <c r="B49" s="18"/>
      <c r="C49" s="14"/>
      <c r="D49" s="7" t="s">
        <v>180</v>
      </c>
      <c r="E49" s="15" t="s">
        <v>181</v>
      </c>
      <c r="F49" s="16" t="s">
        <v>182</v>
      </c>
      <c r="G49" s="49">
        <v>4.6614098685000007</v>
      </c>
      <c r="H49" s="49">
        <v>5.0452906812000009</v>
      </c>
      <c r="I49" s="17" t="s">
        <v>183</v>
      </c>
      <c r="J49" s="38">
        <v>420</v>
      </c>
      <c r="K49" s="11" t="s">
        <v>118</v>
      </c>
      <c r="L49" s="11" t="s">
        <v>119</v>
      </c>
      <c r="M49" s="11">
        <v>0.63166666666666671</v>
      </c>
      <c r="N49" s="22">
        <v>6</v>
      </c>
      <c r="O49" s="23">
        <f t="shared" si="4"/>
        <v>3.79</v>
      </c>
      <c r="P49" s="23">
        <f t="shared" si="12"/>
        <v>3.808000000000001E-2</v>
      </c>
      <c r="Q49" s="23">
        <f t="shared" si="7"/>
        <v>0</v>
      </c>
      <c r="R49" s="27"/>
      <c r="S49" s="23">
        <f t="shared" si="5"/>
        <v>0</v>
      </c>
      <c r="T49" s="23">
        <f t="shared" si="6"/>
        <v>0</v>
      </c>
      <c r="U49" s="29" t="e">
        <f>R49*#REF!</f>
        <v>#REF!</v>
      </c>
    </row>
    <row r="50" spans="1:21" ht="63" hidden="1" customHeight="1" x14ac:dyDescent="0.25">
      <c r="A50" s="6">
        <v>41</v>
      </c>
      <c r="B50" s="6"/>
      <c r="C50" s="8"/>
      <c r="D50" s="7" t="s">
        <v>14</v>
      </c>
      <c r="E50" s="9" t="s">
        <v>57</v>
      </c>
      <c r="F50" s="13" t="s">
        <v>86</v>
      </c>
      <c r="G50" s="49">
        <v>4.6614098685000007</v>
      </c>
      <c r="H50" s="49">
        <v>5.0452906812000009</v>
      </c>
      <c r="I50" s="10" t="s">
        <v>111</v>
      </c>
      <c r="J50" s="38">
        <v>149</v>
      </c>
      <c r="K50" s="11" t="s">
        <v>118</v>
      </c>
      <c r="L50" s="11" t="s">
        <v>119</v>
      </c>
      <c r="M50" s="12">
        <v>0.63166666666666671</v>
      </c>
      <c r="N50" s="22">
        <v>6</v>
      </c>
      <c r="O50" s="23">
        <f t="shared" si="4"/>
        <v>3.79</v>
      </c>
      <c r="P50" s="23">
        <f t="shared" si="12"/>
        <v>3.808000000000001E-2</v>
      </c>
      <c r="Q50" s="23">
        <f t="shared" si="7"/>
        <v>0</v>
      </c>
      <c r="R50" s="27"/>
      <c r="S50" s="23">
        <f t="shared" si="5"/>
        <v>0</v>
      </c>
      <c r="T50" s="23">
        <f t="shared" si="6"/>
        <v>0</v>
      </c>
      <c r="U50" s="29" t="e">
        <f>R50*#REF!</f>
        <v>#REF!</v>
      </c>
    </row>
    <row r="51" spans="1:21" ht="61.5" customHeight="1" x14ac:dyDescent="0.2">
      <c r="A51" s="6">
        <v>42</v>
      </c>
      <c r="B51" s="7"/>
      <c r="C51" s="20"/>
      <c r="D51" s="50" t="s">
        <v>20</v>
      </c>
      <c r="E51" s="9" t="s">
        <v>61</v>
      </c>
      <c r="F51" s="13" t="s">
        <v>79</v>
      </c>
      <c r="G51" s="49">
        <v>2.2320105885000001</v>
      </c>
      <c r="H51" s="49">
        <v>2.4158232252</v>
      </c>
      <c r="I51" s="10" t="s">
        <v>87</v>
      </c>
      <c r="J51" s="38">
        <v>226</v>
      </c>
      <c r="K51" s="11" t="s">
        <v>122</v>
      </c>
      <c r="L51" s="11" t="s">
        <v>125</v>
      </c>
      <c r="M51" s="11">
        <v>0.25</v>
      </c>
      <c r="N51" s="22">
        <v>10</v>
      </c>
      <c r="O51" s="23">
        <f t="shared" si="4"/>
        <v>2.5</v>
      </c>
      <c r="P51" s="23">
        <f>0.325*0.145*0.395</f>
        <v>1.8614375000000002E-2</v>
      </c>
      <c r="Q51" s="23">
        <f t="shared" si="7"/>
        <v>0</v>
      </c>
      <c r="R51" s="27"/>
      <c r="S51" s="23">
        <f t="shared" si="5"/>
        <v>0</v>
      </c>
      <c r="T51" s="23">
        <f t="shared" si="6"/>
        <v>0</v>
      </c>
      <c r="U51" s="29" t="e">
        <f>R51*#REF!</f>
        <v>#REF!</v>
      </c>
    </row>
    <row r="52" spans="1:21" ht="60" hidden="1" customHeight="1" x14ac:dyDescent="0.2">
      <c r="A52" s="6">
        <v>43</v>
      </c>
      <c r="B52" s="7"/>
      <c r="C52" s="20"/>
      <c r="D52" s="7" t="s">
        <v>21</v>
      </c>
      <c r="E52" s="9" t="s">
        <v>62</v>
      </c>
      <c r="F52" s="13" t="s">
        <v>22</v>
      </c>
      <c r="G52" s="49">
        <v>2.2320105885000001</v>
      </c>
      <c r="H52" s="49">
        <v>2.4158232252</v>
      </c>
      <c r="I52" s="10" t="s">
        <v>88</v>
      </c>
      <c r="J52" s="38">
        <v>171</v>
      </c>
      <c r="K52" s="11" t="s">
        <v>122</v>
      </c>
      <c r="L52" s="11" t="s">
        <v>124</v>
      </c>
      <c r="M52" s="11">
        <v>0.25</v>
      </c>
      <c r="N52" s="22">
        <v>10</v>
      </c>
      <c r="O52" s="23">
        <f t="shared" ref="O52:O58" si="13">N52*M52</f>
        <v>2.5</v>
      </c>
      <c r="P52" s="23">
        <f t="shared" ref="P52:P58" si="14">0.325*0.145*0.395</f>
        <v>1.8614375000000002E-2</v>
      </c>
      <c r="Q52" s="23">
        <f t="shared" ref="Q52:Q58" si="15">R52/N52</f>
        <v>0</v>
      </c>
      <c r="R52" s="27"/>
      <c r="S52" s="23">
        <f t="shared" ref="S52:S58" si="16">Q52*O52</f>
        <v>0</v>
      </c>
      <c r="T52" s="23">
        <f t="shared" ref="T52:T58" si="17">Q52*P52</f>
        <v>0</v>
      </c>
      <c r="U52" s="29" t="e">
        <f>R52*#REF!</f>
        <v>#REF!</v>
      </c>
    </row>
    <row r="53" spans="1:21" ht="62.25" hidden="1" customHeight="1" x14ac:dyDescent="0.2">
      <c r="A53" s="6">
        <v>44</v>
      </c>
      <c r="B53" s="7"/>
      <c r="C53" s="20"/>
      <c r="D53" s="7" t="s">
        <v>23</v>
      </c>
      <c r="E53" s="9" t="s">
        <v>63</v>
      </c>
      <c r="F53" s="13" t="s">
        <v>196</v>
      </c>
      <c r="G53" s="49">
        <v>2.2320105885000001</v>
      </c>
      <c r="H53" s="49">
        <v>2.4158232252</v>
      </c>
      <c r="I53" s="10" t="s">
        <v>89</v>
      </c>
      <c r="J53" s="38">
        <v>193</v>
      </c>
      <c r="K53" s="11" t="s">
        <v>122</v>
      </c>
      <c r="L53" s="11" t="s">
        <v>125</v>
      </c>
      <c r="M53" s="11">
        <v>0.25</v>
      </c>
      <c r="N53" s="22">
        <v>10</v>
      </c>
      <c r="O53" s="23">
        <f t="shared" si="13"/>
        <v>2.5</v>
      </c>
      <c r="P53" s="23">
        <f t="shared" si="14"/>
        <v>1.8614375000000002E-2</v>
      </c>
      <c r="Q53" s="23">
        <f t="shared" si="15"/>
        <v>0</v>
      </c>
      <c r="R53" s="27"/>
      <c r="S53" s="23">
        <f t="shared" si="16"/>
        <v>0</v>
      </c>
      <c r="T53" s="23">
        <f t="shared" si="17"/>
        <v>0</v>
      </c>
      <c r="U53" s="29" t="e">
        <f>R53*#REF!</f>
        <v>#REF!</v>
      </c>
    </row>
    <row r="54" spans="1:21" ht="60" hidden="1" customHeight="1" x14ac:dyDescent="0.2">
      <c r="A54" s="6">
        <v>45</v>
      </c>
      <c r="B54" s="7"/>
      <c r="C54" s="20"/>
      <c r="D54" s="7" t="s">
        <v>24</v>
      </c>
      <c r="E54" s="9" t="s">
        <v>64</v>
      </c>
      <c r="F54" s="13" t="s">
        <v>25</v>
      </c>
      <c r="G54" s="49">
        <v>2.2320105885000001</v>
      </c>
      <c r="H54" s="49">
        <v>2.4158232252</v>
      </c>
      <c r="I54" s="10" t="s">
        <v>90</v>
      </c>
      <c r="J54" s="38">
        <v>214</v>
      </c>
      <c r="K54" s="11" t="s">
        <v>122</v>
      </c>
      <c r="L54" s="11" t="s">
        <v>126</v>
      </c>
      <c r="M54" s="11">
        <v>0.25</v>
      </c>
      <c r="N54" s="22">
        <v>10</v>
      </c>
      <c r="O54" s="23">
        <f t="shared" si="13"/>
        <v>2.5</v>
      </c>
      <c r="P54" s="23">
        <f t="shared" si="14"/>
        <v>1.8614375000000002E-2</v>
      </c>
      <c r="Q54" s="23">
        <f t="shared" si="15"/>
        <v>0</v>
      </c>
      <c r="R54" s="27"/>
      <c r="S54" s="23">
        <f t="shared" si="16"/>
        <v>0</v>
      </c>
      <c r="T54" s="23">
        <f t="shared" si="17"/>
        <v>0</v>
      </c>
      <c r="U54" s="29" t="e">
        <f>R54*#REF!</f>
        <v>#REF!</v>
      </c>
    </row>
    <row r="55" spans="1:21" ht="59.25" hidden="1" customHeight="1" x14ac:dyDescent="0.2">
      <c r="A55" s="6">
        <v>46</v>
      </c>
      <c r="B55" s="21"/>
      <c r="C55"/>
      <c r="D55" s="7" t="s">
        <v>26</v>
      </c>
      <c r="E55" s="9" t="s">
        <v>65</v>
      </c>
      <c r="F55" s="13" t="s">
        <v>27</v>
      </c>
      <c r="G55" s="49">
        <v>2.2320105885000001</v>
      </c>
      <c r="H55" s="49">
        <v>2.4158232252</v>
      </c>
      <c r="I55" s="10" t="s">
        <v>91</v>
      </c>
      <c r="J55" s="38">
        <v>184</v>
      </c>
      <c r="K55" s="11" t="s">
        <v>122</v>
      </c>
      <c r="L55" s="11" t="s">
        <v>127</v>
      </c>
      <c r="M55" s="11">
        <v>0.25</v>
      </c>
      <c r="N55" s="22">
        <v>10</v>
      </c>
      <c r="O55" s="23">
        <f t="shared" si="13"/>
        <v>2.5</v>
      </c>
      <c r="P55" s="23">
        <f t="shared" si="14"/>
        <v>1.8614375000000002E-2</v>
      </c>
      <c r="Q55" s="23">
        <f t="shared" si="15"/>
        <v>0</v>
      </c>
      <c r="R55" s="27"/>
      <c r="S55" s="23">
        <f t="shared" si="16"/>
        <v>0</v>
      </c>
      <c r="T55" s="23">
        <f t="shared" si="17"/>
        <v>0</v>
      </c>
      <c r="U55" s="29" t="e">
        <f>R55*#REF!</f>
        <v>#REF!</v>
      </c>
    </row>
    <row r="56" spans="1:21" ht="59.25" customHeight="1" x14ac:dyDescent="0.25">
      <c r="A56" s="6">
        <v>47</v>
      </c>
      <c r="B56" s="7"/>
      <c r="C56" s="8"/>
      <c r="D56" s="50" t="s">
        <v>28</v>
      </c>
      <c r="E56" s="9" t="s">
        <v>66</v>
      </c>
      <c r="F56" s="13" t="s">
        <v>29</v>
      </c>
      <c r="G56" s="49">
        <v>1.8220494599999999</v>
      </c>
      <c r="H56" s="49">
        <v>1.9721005920000001</v>
      </c>
      <c r="I56" s="10" t="s">
        <v>92</v>
      </c>
      <c r="J56" s="38">
        <v>213</v>
      </c>
      <c r="K56" s="11" t="s">
        <v>122</v>
      </c>
      <c r="L56" s="11" t="s">
        <v>128</v>
      </c>
      <c r="M56" s="11">
        <v>0.25</v>
      </c>
      <c r="N56" s="22">
        <v>10</v>
      </c>
      <c r="O56" s="23">
        <f t="shared" si="13"/>
        <v>2.5</v>
      </c>
      <c r="P56" s="23">
        <f t="shared" si="14"/>
        <v>1.8614375000000002E-2</v>
      </c>
      <c r="Q56" s="23">
        <f t="shared" si="15"/>
        <v>0</v>
      </c>
      <c r="R56" s="27"/>
      <c r="S56" s="23">
        <f t="shared" si="16"/>
        <v>0</v>
      </c>
      <c r="T56" s="23">
        <f t="shared" si="17"/>
        <v>0</v>
      </c>
      <c r="U56" s="29" t="e">
        <f>R56*#REF!</f>
        <v>#REF!</v>
      </c>
    </row>
    <row r="57" spans="1:21" ht="61.5" hidden="1" customHeight="1" x14ac:dyDescent="0.25">
      <c r="A57" s="6">
        <v>48</v>
      </c>
      <c r="B57" s="7"/>
      <c r="C57" s="8"/>
      <c r="D57" s="7" t="s">
        <v>30</v>
      </c>
      <c r="E57" s="9" t="s">
        <v>67</v>
      </c>
      <c r="F57" s="13" t="s">
        <v>31</v>
      </c>
      <c r="G57" s="49">
        <v>1.8220494599999999</v>
      </c>
      <c r="H57" s="49">
        <v>1.9721005920000001</v>
      </c>
      <c r="I57" s="10" t="s">
        <v>93</v>
      </c>
      <c r="J57" s="38">
        <v>234</v>
      </c>
      <c r="K57" s="11" t="s">
        <v>122</v>
      </c>
      <c r="L57" s="11" t="s">
        <v>127</v>
      </c>
      <c r="M57" s="11">
        <v>0.25</v>
      </c>
      <c r="N57" s="22">
        <v>10</v>
      </c>
      <c r="O57" s="23">
        <f t="shared" si="13"/>
        <v>2.5</v>
      </c>
      <c r="P57" s="23">
        <f t="shared" si="14"/>
        <v>1.8614375000000002E-2</v>
      </c>
      <c r="Q57" s="23">
        <f t="shared" si="15"/>
        <v>0</v>
      </c>
      <c r="R57" s="27"/>
      <c r="S57" s="23">
        <f t="shared" si="16"/>
        <v>0</v>
      </c>
      <c r="T57" s="23">
        <f t="shared" si="17"/>
        <v>0</v>
      </c>
      <c r="U57" s="29" t="e">
        <f>R57*#REF!</f>
        <v>#REF!</v>
      </c>
    </row>
    <row r="58" spans="1:21" ht="62.25" hidden="1" customHeight="1" x14ac:dyDescent="0.25">
      <c r="A58" s="6">
        <v>49</v>
      </c>
      <c r="B58" s="7"/>
      <c r="C58" s="8"/>
      <c r="D58" s="7" t="s">
        <v>32</v>
      </c>
      <c r="E58" s="9" t="s">
        <v>68</v>
      </c>
      <c r="F58" s="13" t="s">
        <v>33</v>
      </c>
      <c r="G58" s="49">
        <v>1.8220494599999999</v>
      </c>
      <c r="H58" s="49">
        <v>1.9721005920000001</v>
      </c>
      <c r="I58" s="10" t="s">
        <v>94</v>
      </c>
      <c r="J58" s="38">
        <v>196</v>
      </c>
      <c r="K58" s="11" t="s">
        <v>122</v>
      </c>
      <c r="L58" s="11" t="s">
        <v>126</v>
      </c>
      <c r="M58" s="11">
        <v>0.25</v>
      </c>
      <c r="N58" s="22">
        <v>10</v>
      </c>
      <c r="O58" s="23">
        <f t="shared" si="13"/>
        <v>2.5</v>
      </c>
      <c r="P58" s="23">
        <f t="shared" si="14"/>
        <v>1.8614375000000002E-2</v>
      </c>
      <c r="Q58" s="23">
        <f t="shared" si="15"/>
        <v>0</v>
      </c>
      <c r="R58" s="27"/>
      <c r="S58" s="23">
        <f t="shared" si="16"/>
        <v>0</v>
      </c>
      <c r="T58" s="23">
        <f t="shared" si="17"/>
        <v>0</v>
      </c>
      <c r="U58" s="29" t="e">
        <f>R58*#REF!</f>
        <v>#REF!</v>
      </c>
    </row>
    <row r="59" spans="1:21" ht="61.5" customHeight="1" x14ac:dyDescent="0.2">
      <c r="D59" s="1"/>
      <c r="E59" s="1"/>
      <c r="F59" s="1"/>
      <c r="G59" s="1"/>
      <c r="H59" s="1"/>
      <c r="I59" s="1"/>
      <c r="O59" s="25"/>
      <c r="P59" s="25"/>
      <c r="Q59" s="26"/>
      <c r="R59" s="28">
        <f>SUM(R13:R58)</f>
        <v>0</v>
      </c>
      <c r="S59" s="26"/>
      <c r="T59" s="26"/>
      <c r="U59" s="29" t="e">
        <f>R59*#REF!</f>
        <v>#REF!</v>
      </c>
    </row>
    <row r="60" spans="1:21" ht="69" customHeight="1" x14ac:dyDescent="0.2">
      <c r="D60" s="1"/>
      <c r="E60" s="1"/>
      <c r="F60" s="1"/>
      <c r="G60" s="1"/>
      <c r="H60" s="1"/>
      <c r="I60" s="1"/>
    </row>
    <row r="61" spans="1:21" ht="62.25" customHeight="1" x14ac:dyDescent="0.2">
      <c r="D61" s="1"/>
      <c r="E61" s="1"/>
      <c r="F61" s="1"/>
      <c r="G61" s="1"/>
      <c r="H61" s="1"/>
      <c r="I61" s="1"/>
    </row>
    <row r="62" spans="1:21" ht="71.25" customHeight="1" x14ac:dyDescent="0.2">
      <c r="D62" s="1"/>
      <c r="E62" s="1"/>
      <c r="F62" s="1"/>
      <c r="G62" s="1"/>
      <c r="H62" s="1"/>
      <c r="I62" s="1"/>
    </row>
    <row r="63" spans="1:21" ht="63.75" customHeight="1" x14ac:dyDescent="0.2">
      <c r="D63" s="1"/>
      <c r="E63" s="1"/>
      <c r="F63" s="1"/>
      <c r="G63" s="1"/>
      <c r="H63" s="1"/>
      <c r="I63" s="1"/>
    </row>
    <row r="64" spans="1:21" ht="61.5" customHeight="1" x14ac:dyDescent="0.2">
      <c r="D64" s="1"/>
      <c r="E64" s="1"/>
      <c r="F64" s="1"/>
      <c r="G64" s="1"/>
      <c r="H64" s="1"/>
      <c r="I64" s="1"/>
    </row>
    <row r="65" s="1" customFormat="1" ht="63" customHeight="1" x14ac:dyDescent="0.2"/>
    <row r="66" s="1" customFormat="1" ht="64.5" customHeight="1" x14ac:dyDescent="0.2"/>
    <row r="67" s="1" customFormat="1" ht="66.75" customHeight="1" x14ac:dyDescent="0.2"/>
    <row r="68" s="1" customFormat="1" ht="67.5" customHeight="1" x14ac:dyDescent="0.2"/>
    <row r="69" s="1" customFormat="1" ht="64.5" customHeight="1" x14ac:dyDescent="0.2"/>
    <row r="70" s="1" customFormat="1" ht="63" customHeight="1" x14ac:dyDescent="0.2"/>
    <row r="71" s="1" customFormat="1" ht="62.25" customHeight="1" x14ac:dyDescent="0.2"/>
    <row r="72" s="1" customFormat="1" ht="15.75" customHeight="1" x14ac:dyDescent="0.2"/>
    <row r="73" s="1" customFormat="1" ht="65.25" customHeight="1" x14ac:dyDescent="0.2"/>
    <row r="74" s="1" customFormat="1" ht="66" customHeight="1" x14ac:dyDescent="0.2"/>
    <row r="75" s="1" customFormat="1" ht="67.5" customHeight="1" x14ac:dyDescent="0.2"/>
    <row r="76" s="1" customFormat="1" ht="65.25" customHeight="1" x14ac:dyDescent="0.2"/>
    <row r="77" s="1" customFormat="1" ht="62.25" customHeight="1" x14ac:dyDescent="0.2"/>
    <row r="78" s="1" customFormat="1" ht="60" customHeight="1" x14ac:dyDescent="0.2"/>
    <row r="79" s="1" customFormat="1" ht="60.75" customHeight="1" x14ac:dyDescent="0.2"/>
    <row r="80" s="1" customFormat="1" ht="63.75" customHeight="1" x14ac:dyDescent="0.2"/>
    <row r="81" spans="4:9" ht="62.25" customHeight="1" x14ac:dyDescent="0.2">
      <c r="D81" s="1"/>
      <c r="E81" s="1"/>
      <c r="F81" s="1"/>
      <c r="G81" s="1"/>
      <c r="H81" s="1"/>
      <c r="I81" s="1"/>
    </row>
    <row r="82" spans="4:9" ht="73.5" customHeight="1" x14ac:dyDescent="0.2">
      <c r="D82" s="1"/>
      <c r="E82" s="1"/>
      <c r="F82" s="1"/>
      <c r="G82" s="1"/>
      <c r="H82" s="1"/>
      <c r="I82" s="1"/>
    </row>
    <row r="83" spans="4:9" ht="15.75" customHeight="1" x14ac:dyDescent="0.2"/>
    <row r="84" spans="4:9" ht="15.75" customHeight="1" x14ac:dyDescent="0.2"/>
    <row r="85" spans="4:9" ht="15.75" customHeight="1" x14ac:dyDescent="0.2"/>
    <row r="86" spans="4:9" ht="15.75" customHeight="1" x14ac:dyDescent="0.2"/>
    <row r="87" spans="4:9" ht="15.75" customHeight="1" x14ac:dyDescent="0.2"/>
    <row r="88" spans="4:9" ht="15.75" customHeight="1" x14ac:dyDescent="0.2"/>
    <row r="89" spans="4:9" ht="15.75" customHeight="1" x14ac:dyDescent="0.2"/>
    <row r="90" spans="4:9" ht="15.75" customHeight="1" x14ac:dyDescent="0.2"/>
    <row r="91" spans="4:9" ht="15.75" customHeight="1" x14ac:dyDescent="0.2"/>
    <row r="92" spans="4:9" ht="15.75" customHeight="1" x14ac:dyDescent="0.2"/>
    <row r="93" spans="4:9" ht="15.75" customHeight="1" x14ac:dyDescent="0.2"/>
    <row r="94" spans="4:9" ht="15.75" customHeight="1" x14ac:dyDescent="0.2"/>
    <row r="95" spans="4:9" ht="15.75" customHeight="1" x14ac:dyDescent="0.2"/>
    <row r="96" spans="4:9"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sheetData>
  <mergeCells count="19">
    <mergeCell ref="U4:U5"/>
    <mergeCell ref="O4:O5"/>
    <mergeCell ref="P4:P5"/>
    <mergeCell ref="Q4:Q5"/>
    <mergeCell ref="S4:S5"/>
    <mergeCell ref="T4:T5"/>
    <mergeCell ref="R4:R5"/>
    <mergeCell ref="N4:N5"/>
    <mergeCell ref="I4:I5"/>
    <mergeCell ref="A4:A5"/>
    <mergeCell ref="F4:F5"/>
    <mergeCell ref="E4:E5"/>
    <mergeCell ref="D4:D5"/>
    <mergeCell ref="C4:C5"/>
    <mergeCell ref="B4:B5"/>
    <mergeCell ref="K4:K5"/>
    <mergeCell ref="L4:L5"/>
    <mergeCell ref="M4:M5"/>
    <mergeCell ref="J4:J5"/>
  </mergeCells>
  <phoneticPr fontId="2" type="noConversion"/>
  <pageMargins left="0.25" right="0.25"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Nadine</dc:creator>
  <cp:lastModifiedBy>Andrey Chumak</cp:lastModifiedBy>
  <dcterms:created xsi:type="dcterms:W3CDTF">2021-09-03T13:32:36Z</dcterms:created>
  <dcterms:modified xsi:type="dcterms:W3CDTF">2022-04-08T11:41:08Z</dcterms:modified>
</cp:coreProperties>
</file>