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3f5608c341129f/Pulpit/"/>
    </mc:Choice>
  </mc:AlternateContent>
  <xr:revisionPtr revIDLastSave="1" documentId="8_{43F8816A-AE3D-469F-915E-0719F8099AC2}" xr6:coauthVersionLast="47" xr6:coauthVersionMax="47" xr10:uidLastSave="{23517DE2-8679-47CA-8757-9D9793E5B2D1}"/>
  <bookViews>
    <workbookView xWindow="11775" yWindow="2925" windowWidth="12060" windowHeight="11385" firstSheet="19" activeTab="21" xr2:uid="{C52A653C-10F0-4459-AD96-8A1A7177D7F0}"/>
  </bookViews>
  <sheets>
    <sheet name="C " sheetId="2" r:id="rId1"/>
    <sheet name="B " sheetId="1" r:id="rId2"/>
    <sheet name="8477425" sheetId="3" r:id="rId3"/>
    <sheet name="3591224" sheetId="4" r:id="rId4"/>
    <sheet name="6793044" sheetId="5" r:id="rId5"/>
    <sheet name="5816707" sheetId="6" r:id="rId6"/>
    <sheet name="3387858" sheetId="7" r:id="rId7"/>
    <sheet name="5132069" sheetId="8" r:id="rId8"/>
    <sheet name="5913228" sheetId="9" r:id="rId9"/>
    <sheet name="5184617" sheetId="10" r:id="rId10"/>
    <sheet name="4482641" sheetId="11" r:id="rId11"/>
    <sheet name="8793397" sheetId="12" r:id="rId12"/>
    <sheet name="3351315" sheetId="13" r:id="rId13"/>
    <sheet name="6027595" sheetId="14" r:id="rId14"/>
    <sheet name="9666602" sheetId="15" r:id="rId15"/>
    <sheet name="9103660" sheetId="16" r:id="rId16"/>
    <sheet name="7029220" sheetId="17" r:id="rId17"/>
    <sheet name="6275732" sheetId="18" r:id="rId18"/>
    <sheet name="7050869" sheetId="19" r:id="rId19"/>
    <sheet name="9819021" sheetId="20" r:id="rId20"/>
    <sheet name="3683928" sheetId="21" r:id="rId21"/>
    <sheet name="7511443" sheetId="22" r:id="rId22"/>
  </sheets>
  <definedNames>
    <definedName name="_xlnm._FilterDatabase" localSheetId="1" hidden="1">'B '!$B$1:$K$1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22" l="1"/>
  <c r="B3" i="22"/>
  <c r="C3" i="22" s="1"/>
  <c r="B4" i="22"/>
  <c r="C4" i="22" s="1"/>
  <c r="B5" i="22"/>
  <c r="E5" i="22" s="1"/>
  <c r="B6" i="22"/>
  <c r="D6" i="22" s="1"/>
  <c r="B7" i="22"/>
  <c r="D7" i="22" s="1"/>
  <c r="B8" i="22"/>
  <c r="D8" i="22" s="1"/>
  <c r="B9" i="22"/>
  <c r="D9" i="22" s="1"/>
  <c r="B10" i="22"/>
  <c r="D10" i="22" s="1"/>
  <c r="B11" i="22"/>
  <c r="C11" i="22" s="1"/>
  <c r="B12" i="22"/>
  <c r="C12" i="22" s="1"/>
  <c r="B2" i="22"/>
  <c r="L2" i="22" s="1"/>
  <c r="B3" i="21"/>
  <c r="C3" i="21" s="1"/>
  <c r="B4" i="21"/>
  <c r="E4" i="21" s="1"/>
  <c r="B5" i="21"/>
  <c r="E5" i="21" s="1"/>
  <c r="B6" i="21"/>
  <c r="E6" i="21" s="1"/>
  <c r="B7" i="21"/>
  <c r="E7" i="21" s="1"/>
  <c r="B8" i="21"/>
  <c r="E8" i="21" s="1"/>
  <c r="B9" i="21"/>
  <c r="E9" i="21" s="1"/>
  <c r="B10" i="21"/>
  <c r="E10" i="21" s="1"/>
  <c r="B11" i="21"/>
  <c r="E11" i="21" s="1"/>
  <c r="B12" i="21"/>
  <c r="E12" i="21" s="1"/>
  <c r="B13" i="21"/>
  <c r="E13" i="21" s="1"/>
  <c r="B14" i="21"/>
  <c r="E14" i="21" s="1"/>
  <c r="B15" i="21"/>
  <c r="E15" i="21" s="1"/>
  <c r="B16" i="21"/>
  <c r="E16" i="21" s="1"/>
  <c r="B17" i="21"/>
  <c r="E17" i="21" s="1"/>
  <c r="B18" i="21"/>
  <c r="J18" i="21" s="1"/>
  <c r="B19" i="21"/>
  <c r="E19" i="21" s="1"/>
  <c r="B20" i="21"/>
  <c r="E20" i="21" s="1"/>
  <c r="B21" i="21"/>
  <c r="E21" i="21" s="1"/>
  <c r="B22" i="21"/>
  <c r="E22" i="21" s="1"/>
  <c r="B23" i="21"/>
  <c r="E23" i="21" s="1"/>
  <c r="B24" i="21"/>
  <c r="E24" i="21" s="1"/>
  <c r="B25" i="21"/>
  <c r="E25" i="21" s="1"/>
  <c r="B26" i="21"/>
  <c r="E26" i="21" s="1"/>
  <c r="B27" i="21"/>
  <c r="E27" i="21" s="1"/>
  <c r="B2" i="21"/>
  <c r="K2" i="21" s="1"/>
  <c r="B3" i="20"/>
  <c r="C3" i="20" s="1"/>
  <c r="B4" i="20"/>
  <c r="E4" i="20" s="1"/>
  <c r="B5" i="20"/>
  <c r="E5" i="20" s="1"/>
  <c r="B6" i="20"/>
  <c r="E6" i="20" s="1"/>
  <c r="B7" i="20"/>
  <c r="E7" i="20" s="1"/>
  <c r="B8" i="20"/>
  <c r="E8" i="20" s="1"/>
  <c r="B9" i="20"/>
  <c r="E9" i="20" s="1"/>
  <c r="B10" i="20"/>
  <c r="E10" i="20" s="1"/>
  <c r="B11" i="20"/>
  <c r="E11" i="20" s="1"/>
  <c r="B12" i="20"/>
  <c r="E12" i="20" s="1"/>
  <c r="B13" i="20"/>
  <c r="E13" i="20" s="1"/>
  <c r="B14" i="20"/>
  <c r="E14" i="20" s="1"/>
  <c r="B15" i="20"/>
  <c r="E15" i="20" s="1"/>
  <c r="B16" i="20"/>
  <c r="E16" i="20" s="1"/>
  <c r="B17" i="20"/>
  <c r="E17" i="20" s="1"/>
  <c r="B18" i="20"/>
  <c r="E18" i="20" s="1"/>
  <c r="B19" i="20"/>
  <c r="E19" i="20" s="1"/>
  <c r="B20" i="20"/>
  <c r="E20" i="20" s="1"/>
  <c r="B21" i="20"/>
  <c r="E21" i="20" s="1"/>
  <c r="B22" i="20"/>
  <c r="E22" i="20" s="1"/>
  <c r="B23" i="20"/>
  <c r="E23" i="20" s="1"/>
  <c r="B24" i="20"/>
  <c r="E24" i="20" s="1"/>
  <c r="B25" i="20"/>
  <c r="E25" i="20" s="1"/>
  <c r="B26" i="20"/>
  <c r="E26" i="20" s="1"/>
  <c r="B27" i="20"/>
  <c r="E27" i="20" s="1"/>
  <c r="B28" i="20"/>
  <c r="E28" i="20" s="1"/>
  <c r="B29" i="20"/>
  <c r="E29" i="20" s="1"/>
  <c r="B30" i="20"/>
  <c r="J30" i="20" s="1"/>
  <c r="B31" i="20"/>
  <c r="E31" i="20" s="1"/>
  <c r="B32" i="20"/>
  <c r="D32" i="20" s="1"/>
  <c r="B33" i="20"/>
  <c r="D33" i="20" s="1"/>
  <c r="B2" i="20"/>
  <c r="L2" i="20" s="1"/>
  <c r="B3" i="19"/>
  <c r="C3" i="19" s="1"/>
  <c r="B4" i="19"/>
  <c r="D4" i="19" s="1"/>
  <c r="B5" i="19"/>
  <c r="D5" i="19" s="1"/>
  <c r="B6" i="19"/>
  <c r="B7" i="19"/>
  <c r="D7" i="19" s="1"/>
  <c r="B8" i="19"/>
  <c r="E8" i="19" s="1"/>
  <c r="B9" i="19"/>
  <c r="F9" i="19" s="1"/>
  <c r="B10" i="19"/>
  <c r="B11" i="19"/>
  <c r="D11" i="19" s="1"/>
  <c r="B12" i="19"/>
  <c r="E12" i="19" s="1"/>
  <c r="B13" i="19"/>
  <c r="F13" i="19" s="1"/>
  <c r="B14" i="19"/>
  <c r="H14" i="19" s="1"/>
  <c r="B15" i="19"/>
  <c r="D15" i="19" s="1"/>
  <c r="B16" i="19"/>
  <c r="D16" i="19" s="1"/>
  <c r="B17" i="19"/>
  <c r="D17" i="19" s="1"/>
  <c r="B18" i="19"/>
  <c r="H18" i="19" s="1"/>
  <c r="B2" i="19"/>
  <c r="B3" i="18"/>
  <c r="C3" i="18" s="1"/>
  <c r="B4" i="18"/>
  <c r="E4" i="18" s="1"/>
  <c r="B5" i="18"/>
  <c r="E5" i="18" s="1"/>
  <c r="B6" i="18"/>
  <c r="E6" i="18" s="1"/>
  <c r="B7" i="18"/>
  <c r="E7" i="18" s="1"/>
  <c r="B8" i="18"/>
  <c r="E8" i="18" s="1"/>
  <c r="B9" i="18"/>
  <c r="E9" i="18" s="1"/>
  <c r="B10" i="18"/>
  <c r="E10" i="18" s="1"/>
  <c r="B11" i="18"/>
  <c r="E11" i="18" s="1"/>
  <c r="B12" i="18"/>
  <c r="E12" i="18" s="1"/>
  <c r="B13" i="18"/>
  <c r="E13" i="18" s="1"/>
  <c r="B14" i="18"/>
  <c r="E14" i="18" s="1"/>
  <c r="B15" i="18"/>
  <c r="E15" i="18" s="1"/>
  <c r="B16" i="18"/>
  <c r="E16" i="18" s="1"/>
  <c r="B17" i="18"/>
  <c r="E17" i="18" s="1"/>
  <c r="B18" i="18"/>
  <c r="E18" i="18" s="1"/>
  <c r="B19" i="18"/>
  <c r="E19" i="18" s="1"/>
  <c r="B20" i="18"/>
  <c r="E20" i="18" s="1"/>
  <c r="B21" i="18"/>
  <c r="E21" i="18" s="1"/>
  <c r="B22" i="18"/>
  <c r="E22" i="18" s="1"/>
  <c r="B23" i="18"/>
  <c r="E23" i="18" s="1"/>
  <c r="B24" i="18"/>
  <c r="E24" i="18" s="1"/>
  <c r="B25" i="18"/>
  <c r="E25" i="18" s="1"/>
  <c r="B26" i="18"/>
  <c r="E26" i="18" s="1"/>
  <c r="B27" i="18"/>
  <c r="E27" i="18" s="1"/>
  <c r="B28" i="18"/>
  <c r="E28" i="18" s="1"/>
  <c r="B2" i="18"/>
  <c r="B3" i="17"/>
  <c r="C3" i="17" s="1"/>
  <c r="B4" i="17"/>
  <c r="F4" i="17" s="1"/>
  <c r="B5" i="17"/>
  <c r="F5" i="17" s="1"/>
  <c r="B6" i="17"/>
  <c r="F6" i="17" s="1"/>
  <c r="B7" i="17"/>
  <c r="F7" i="17" s="1"/>
  <c r="B8" i="17"/>
  <c r="F8" i="17" s="1"/>
  <c r="B9" i="17"/>
  <c r="F9" i="17" s="1"/>
  <c r="B10" i="17"/>
  <c r="F10" i="17" s="1"/>
  <c r="B11" i="17"/>
  <c r="F11" i="17" s="1"/>
  <c r="B12" i="17"/>
  <c r="E12" i="17" s="1"/>
  <c r="B13" i="17"/>
  <c r="E13" i="17" s="1"/>
  <c r="B14" i="17"/>
  <c r="E14" i="17" s="1"/>
  <c r="B15" i="17"/>
  <c r="E15" i="17" s="1"/>
  <c r="B16" i="17"/>
  <c r="E16" i="17" s="1"/>
  <c r="B17" i="17"/>
  <c r="E17" i="17" s="1"/>
  <c r="B18" i="17"/>
  <c r="B19" i="17"/>
  <c r="B20" i="17"/>
  <c r="B2" i="17"/>
  <c r="L2" i="17" s="1"/>
  <c r="B3" i="16"/>
  <c r="D3" i="16" s="1"/>
  <c r="B4" i="16"/>
  <c r="C4" i="16" s="1"/>
  <c r="B5" i="16"/>
  <c r="G5" i="16" s="1"/>
  <c r="B6" i="16"/>
  <c r="G6" i="16" s="1"/>
  <c r="B7" i="16"/>
  <c r="G7" i="16" s="1"/>
  <c r="B8" i="16"/>
  <c r="G8" i="16" s="1"/>
  <c r="B9" i="16"/>
  <c r="G9" i="16" s="1"/>
  <c r="B10" i="16"/>
  <c r="G10" i="16" s="1"/>
  <c r="B11" i="16"/>
  <c r="B12" i="16"/>
  <c r="B2" i="16"/>
  <c r="L2" i="16" s="1"/>
  <c r="B124" i="15"/>
  <c r="B125" i="15"/>
  <c r="E125" i="15" s="1"/>
  <c r="B126" i="15"/>
  <c r="D126" i="15" s="1"/>
  <c r="B127" i="15"/>
  <c r="B128" i="15"/>
  <c r="C128" i="15" s="1"/>
  <c r="B129" i="15"/>
  <c r="D129" i="15" s="1"/>
  <c r="B130" i="15"/>
  <c r="D130" i="15" s="1"/>
  <c r="B131" i="15"/>
  <c r="B132" i="15"/>
  <c r="C132" i="15" s="1"/>
  <c r="B133" i="15"/>
  <c r="D133" i="15" s="1"/>
  <c r="B134" i="15"/>
  <c r="D134" i="15" s="1"/>
  <c r="B135" i="15"/>
  <c r="B136" i="15"/>
  <c r="C136" i="15" s="1"/>
  <c r="B137" i="15"/>
  <c r="D137" i="15" s="1"/>
  <c r="B138" i="15"/>
  <c r="D138" i="15" s="1"/>
  <c r="B139" i="15"/>
  <c r="K139" i="15" s="1"/>
  <c r="B140" i="15"/>
  <c r="C140" i="15" s="1"/>
  <c r="B141" i="15"/>
  <c r="D141" i="15" s="1"/>
  <c r="B142" i="15"/>
  <c r="D142" i="15" s="1"/>
  <c r="B143" i="15"/>
  <c r="B144" i="15"/>
  <c r="C144" i="15" s="1"/>
  <c r="B145" i="15"/>
  <c r="D145" i="15" s="1"/>
  <c r="B146" i="15"/>
  <c r="D146" i="15" s="1"/>
  <c r="B147" i="15"/>
  <c r="B148" i="15"/>
  <c r="C148" i="15" s="1"/>
  <c r="B149" i="15"/>
  <c r="D149" i="15" s="1"/>
  <c r="B150" i="15"/>
  <c r="D150" i="15" s="1"/>
  <c r="B151" i="15"/>
  <c r="B152" i="15"/>
  <c r="C152" i="15" s="1"/>
  <c r="B153" i="15"/>
  <c r="D153" i="15" s="1"/>
  <c r="B154" i="15"/>
  <c r="D154" i="15" s="1"/>
  <c r="B155" i="15"/>
  <c r="B156" i="15"/>
  <c r="C156" i="15" s="1"/>
  <c r="B157" i="15"/>
  <c r="H157" i="15" s="1"/>
  <c r="B158" i="15"/>
  <c r="E158" i="15" s="1"/>
  <c r="B159" i="15"/>
  <c r="D159" i="15" s="1"/>
  <c r="B160" i="15"/>
  <c r="B161" i="15"/>
  <c r="C161" i="15" s="1"/>
  <c r="B162" i="15"/>
  <c r="D162" i="15" s="1"/>
  <c r="B163" i="15"/>
  <c r="I163" i="15" s="1"/>
  <c r="B164" i="15"/>
  <c r="B165" i="15"/>
  <c r="C165" i="15" s="1"/>
  <c r="B166" i="15"/>
  <c r="D166" i="15" s="1"/>
  <c r="B167" i="15"/>
  <c r="F167" i="15" s="1"/>
  <c r="B168" i="15"/>
  <c r="G168" i="15" s="1"/>
  <c r="B169" i="15"/>
  <c r="C169" i="15" s="1"/>
  <c r="B170" i="15"/>
  <c r="E170" i="15" s="1"/>
  <c r="B171" i="15"/>
  <c r="D171" i="15" s="1"/>
  <c r="B172" i="15"/>
  <c r="D172" i="15" s="1"/>
  <c r="B173" i="15"/>
  <c r="B174" i="15"/>
  <c r="D174" i="15" s="1"/>
  <c r="B175" i="15"/>
  <c r="C175" i="15" s="1"/>
  <c r="B176" i="15"/>
  <c r="E176" i="15" s="1"/>
  <c r="B177" i="15"/>
  <c r="C177" i="15" s="1"/>
  <c r="B178" i="15"/>
  <c r="C178" i="15" s="1"/>
  <c r="B179" i="15"/>
  <c r="E179" i="15" s="1"/>
  <c r="B89" i="15"/>
  <c r="I89" i="15" s="1"/>
  <c r="B90" i="15"/>
  <c r="E90" i="15" s="1"/>
  <c r="B91" i="15"/>
  <c r="B92" i="15"/>
  <c r="E92" i="15" s="1"/>
  <c r="B93" i="15"/>
  <c r="B94" i="15"/>
  <c r="E94" i="15" s="1"/>
  <c r="B95" i="15"/>
  <c r="E95" i="15" s="1"/>
  <c r="B96" i="15"/>
  <c r="F96" i="15" s="1"/>
  <c r="B97" i="15"/>
  <c r="I97" i="15" s="1"/>
  <c r="B98" i="15"/>
  <c r="B99" i="15"/>
  <c r="I99" i="15" s="1"/>
  <c r="B100" i="15"/>
  <c r="F100" i="15" s="1"/>
  <c r="B101" i="15"/>
  <c r="F101" i="15" s="1"/>
  <c r="B102" i="15"/>
  <c r="B103" i="15"/>
  <c r="F103" i="15" s="1"/>
  <c r="B104" i="15"/>
  <c r="B105" i="15"/>
  <c r="F105" i="15" s="1"/>
  <c r="B106" i="15"/>
  <c r="B107" i="15"/>
  <c r="B108" i="15"/>
  <c r="B109" i="15"/>
  <c r="F109" i="15" s="1"/>
  <c r="B110" i="15"/>
  <c r="F110" i="15" s="1"/>
  <c r="B111" i="15"/>
  <c r="B112" i="15"/>
  <c r="E112" i="15" s="1"/>
  <c r="B113" i="15"/>
  <c r="E113" i="15" s="1"/>
  <c r="B114" i="15"/>
  <c r="B115" i="15"/>
  <c r="E115" i="15" s="1"/>
  <c r="B116" i="15"/>
  <c r="E116" i="15" s="1"/>
  <c r="B117" i="15"/>
  <c r="F117" i="15" s="1"/>
  <c r="B118" i="15"/>
  <c r="E118" i="15" s="1"/>
  <c r="B119" i="15"/>
  <c r="G119" i="15" s="1"/>
  <c r="B120" i="15"/>
  <c r="E120" i="15" s="1"/>
  <c r="B121" i="15"/>
  <c r="D121" i="15" s="1"/>
  <c r="B122" i="15"/>
  <c r="D122" i="15" s="1"/>
  <c r="B123" i="15"/>
  <c r="E123" i="15" s="1"/>
  <c r="B3" i="15"/>
  <c r="F3" i="15" s="1"/>
  <c r="B4" i="15"/>
  <c r="E4" i="15" s="1"/>
  <c r="B5" i="15"/>
  <c r="K5" i="15" s="1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F21" i="15" s="1"/>
  <c r="B22" i="15"/>
  <c r="G22" i="15" s="1"/>
  <c r="B23" i="15"/>
  <c r="B24" i="15"/>
  <c r="B25" i="15"/>
  <c r="G25" i="15" s="1"/>
  <c r="B26" i="15"/>
  <c r="B27" i="15"/>
  <c r="H27" i="15" s="1"/>
  <c r="B28" i="15"/>
  <c r="F28" i="15" s="1"/>
  <c r="B29" i="15"/>
  <c r="L29" i="15" s="1"/>
  <c r="B30" i="15"/>
  <c r="C30" i="15" s="1"/>
  <c r="B31" i="15"/>
  <c r="H31" i="15" s="1"/>
  <c r="B32" i="15"/>
  <c r="F32" i="15" s="1"/>
  <c r="B33" i="15"/>
  <c r="H33" i="15" s="1"/>
  <c r="B34" i="15"/>
  <c r="H34" i="15" s="1"/>
  <c r="B35" i="15"/>
  <c r="H35" i="15" s="1"/>
  <c r="B36" i="15"/>
  <c r="F36" i="15" s="1"/>
  <c r="B37" i="15"/>
  <c r="F37" i="15" s="1"/>
  <c r="B38" i="15"/>
  <c r="G38" i="15" s="1"/>
  <c r="B39" i="15"/>
  <c r="H39" i="15" s="1"/>
  <c r="B40" i="15"/>
  <c r="F40" i="15" s="1"/>
  <c r="B41" i="15"/>
  <c r="C41" i="15" s="1"/>
  <c r="B42" i="15"/>
  <c r="B43" i="15"/>
  <c r="H43" i="15" s="1"/>
  <c r="B44" i="15"/>
  <c r="F44" i="15" s="1"/>
  <c r="B45" i="15"/>
  <c r="C45" i="15" s="1"/>
  <c r="B46" i="15"/>
  <c r="C46" i="15" s="1"/>
  <c r="B47" i="15"/>
  <c r="C47" i="15" s="1"/>
  <c r="B48" i="15"/>
  <c r="C48" i="15" s="1"/>
  <c r="B49" i="15"/>
  <c r="C49" i="15" s="1"/>
  <c r="B50" i="15"/>
  <c r="C50" i="15" s="1"/>
  <c r="B51" i="15"/>
  <c r="C51" i="15" s="1"/>
  <c r="B52" i="15"/>
  <c r="C52" i="15" s="1"/>
  <c r="B53" i="15"/>
  <c r="C53" i="15" s="1"/>
  <c r="B54" i="15"/>
  <c r="C54" i="15" s="1"/>
  <c r="B55" i="15"/>
  <c r="E55" i="15" s="1"/>
  <c r="B56" i="15"/>
  <c r="G56" i="15" s="1"/>
  <c r="B57" i="15"/>
  <c r="D57" i="15" s="1"/>
  <c r="B58" i="15"/>
  <c r="D58" i="15" s="1"/>
  <c r="B59" i="15"/>
  <c r="E59" i="15" s="1"/>
  <c r="B60" i="15"/>
  <c r="F60" i="15" s="1"/>
  <c r="B61" i="15"/>
  <c r="C61" i="15" s="1"/>
  <c r="B62" i="15"/>
  <c r="E62" i="15" s="1"/>
  <c r="B63" i="15"/>
  <c r="D63" i="15" s="1"/>
  <c r="B64" i="15"/>
  <c r="D64" i="15" s="1"/>
  <c r="B65" i="15"/>
  <c r="D65" i="15" s="1"/>
  <c r="B66" i="15"/>
  <c r="D66" i="15" s="1"/>
  <c r="B67" i="15"/>
  <c r="D67" i="15" s="1"/>
  <c r="B68" i="15"/>
  <c r="D68" i="15" s="1"/>
  <c r="B69" i="15"/>
  <c r="D69" i="15" s="1"/>
  <c r="B70" i="15"/>
  <c r="G70" i="15" s="1"/>
  <c r="B71" i="15"/>
  <c r="D71" i="15" s="1"/>
  <c r="B72" i="15"/>
  <c r="F72" i="15" s="1"/>
  <c r="B73" i="15"/>
  <c r="D73" i="15" s="1"/>
  <c r="B74" i="15"/>
  <c r="D74" i="15" s="1"/>
  <c r="B75" i="15"/>
  <c r="D75" i="15" s="1"/>
  <c r="B76" i="15"/>
  <c r="D76" i="15" s="1"/>
  <c r="B77" i="15"/>
  <c r="D77" i="15" s="1"/>
  <c r="B78" i="15"/>
  <c r="D78" i="15" s="1"/>
  <c r="B79" i="15"/>
  <c r="D79" i="15" s="1"/>
  <c r="B80" i="15"/>
  <c r="D80" i="15" s="1"/>
  <c r="B81" i="15"/>
  <c r="D81" i="15" s="1"/>
  <c r="B82" i="15"/>
  <c r="D82" i="15" s="1"/>
  <c r="B83" i="15"/>
  <c r="D83" i="15" s="1"/>
  <c r="B84" i="15"/>
  <c r="D84" i="15" s="1"/>
  <c r="B85" i="15"/>
  <c r="D85" i="15" s="1"/>
  <c r="B86" i="15"/>
  <c r="D86" i="15" s="1"/>
  <c r="B87" i="15"/>
  <c r="D87" i="15" s="1"/>
  <c r="B88" i="15"/>
  <c r="D88" i="15" s="1"/>
  <c r="B2" i="15"/>
  <c r="B36" i="14"/>
  <c r="B3" i="14"/>
  <c r="C3" i="14" s="1"/>
  <c r="B4" i="14"/>
  <c r="E4" i="14" s="1"/>
  <c r="B5" i="14"/>
  <c r="E5" i="14" s="1"/>
  <c r="B6" i="14"/>
  <c r="E6" i="14" s="1"/>
  <c r="B7" i="14"/>
  <c r="E7" i="14" s="1"/>
  <c r="B8" i="14"/>
  <c r="E8" i="14" s="1"/>
  <c r="B9" i="14"/>
  <c r="E9" i="14" s="1"/>
  <c r="B10" i="14"/>
  <c r="E10" i="14" s="1"/>
  <c r="B11" i="14"/>
  <c r="E11" i="14" s="1"/>
  <c r="B12" i="14"/>
  <c r="E12" i="14" s="1"/>
  <c r="B13" i="14"/>
  <c r="E13" i="14" s="1"/>
  <c r="B14" i="14"/>
  <c r="E14" i="14" s="1"/>
  <c r="B15" i="14"/>
  <c r="E15" i="14" s="1"/>
  <c r="B16" i="14"/>
  <c r="E16" i="14" s="1"/>
  <c r="B17" i="14"/>
  <c r="E17" i="14" s="1"/>
  <c r="B18" i="14"/>
  <c r="E18" i="14" s="1"/>
  <c r="B19" i="14"/>
  <c r="E19" i="14" s="1"/>
  <c r="B20" i="14"/>
  <c r="E20" i="14" s="1"/>
  <c r="B21" i="14"/>
  <c r="E21" i="14" s="1"/>
  <c r="B22" i="14"/>
  <c r="E22" i="14" s="1"/>
  <c r="B23" i="14"/>
  <c r="E23" i="14" s="1"/>
  <c r="B24" i="14"/>
  <c r="E24" i="14" s="1"/>
  <c r="B25" i="14"/>
  <c r="E25" i="14" s="1"/>
  <c r="B26" i="14"/>
  <c r="E26" i="14" s="1"/>
  <c r="B27" i="14"/>
  <c r="E27" i="14" s="1"/>
  <c r="B28" i="14"/>
  <c r="E28" i="14" s="1"/>
  <c r="B29" i="14"/>
  <c r="E29" i="14" s="1"/>
  <c r="B30" i="14"/>
  <c r="E30" i="14" s="1"/>
  <c r="B31" i="14"/>
  <c r="E31" i="14" s="1"/>
  <c r="B32" i="14"/>
  <c r="E32" i="14" s="1"/>
  <c r="B33" i="14"/>
  <c r="E33" i="14" s="1"/>
  <c r="B34" i="14"/>
  <c r="E34" i="14" s="1"/>
  <c r="B35" i="14"/>
  <c r="E35" i="14" s="1"/>
  <c r="B2" i="14"/>
  <c r="B3" i="13"/>
  <c r="C3" i="13" s="1"/>
  <c r="B4" i="13"/>
  <c r="E4" i="13" s="1"/>
  <c r="B5" i="13"/>
  <c r="E5" i="13" s="1"/>
  <c r="B6" i="13"/>
  <c r="E6" i="13" s="1"/>
  <c r="B7" i="13"/>
  <c r="E7" i="13" s="1"/>
  <c r="B8" i="13"/>
  <c r="E8" i="13" s="1"/>
  <c r="B9" i="13"/>
  <c r="E9" i="13" s="1"/>
  <c r="B10" i="13"/>
  <c r="E10" i="13" s="1"/>
  <c r="B11" i="13"/>
  <c r="E11" i="13" s="1"/>
  <c r="B12" i="13"/>
  <c r="E12" i="13" s="1"/>
  <c r="B13" i="13"/>
  <c r="E13" i="13" s="1"/>
  <c r="B14" i="13"/>
  <c r="E14" i="13" s="1"/>
  <c r="B15" i="13"/>
  <c r="E15" i="13" s="1"/>
  <c r="B16" i="13"/>
  <c r="E16" i="13" s="1"/>
  <c r="B17" i="13"/>
  <c r="E17" i="13" s="1"/>
  <c r="B18" i="13"/>
  <c r="E18" i="13" s="1"/>
  <c r="B19" i="13"/>
  <c r="E19" i="13" s="1"/>
  <c r="B20" i="13"/>
  <c r="E20" i="13" s="1"/>
  <c r="B21" i="13"/>
  <c r="E21" i="13" s="1"/>
  <c r="B22" i="13"/>
  <c r="E22" i="13" s="1"/>
  <c r="B23" i="13"/>
  <c r="E23" i="13" s="1"/>
  <c r="B24" i="13"/>
  <c r="E24" i="13" s="1"/>
  <c r="B25" i="13"/>
  <c r="E25" i="13" s="1"/>
  <c r="B26" i="13"/>
  <c r="E26" i="13" s="1"/>
  <c r="B27" i="13"/>
  <c r="E27" i="13" s="1"/>
  <c r="B28" i="13"/>
  <c r="E28" i="13" s="1"/>
  <c r="B29" i="13"/>
  <c r="E29" i="13" s="1"/>
  <c r="B30" i="13"/>
  <c r="E30" i="13" s="1"/>
  <c r="B31" i="13"/>
  <c r="E31" i="13" s="1"/>
  <c r="B32" i="13"/>
  <c r="E32" i="13" s="1"/>
  <c r="B33" i="13"/>
  <c r="E33" i="13" s="1"/>
  <c r="B34" i="13"/>
  <c r="E34" i="13" s="1"/>
  <c r="B35" i="13"/>
  <c r="E35" i="13" s="1"/>
  <c r="B2" i="13"/>
  <c r="H2" i="13" s="1"/>
  <c r="B3" i="12"/>
  <c r="C3" i="12" s="1"/>
  <c r="B4" i="12"/>
  <c r="E4" i="12" s="1"/>
  <c r="B5" i="12"/>
  <c r="E5" i="12" s="1"/>
  <c r="B6" i="12"/>
  <c r="E6" i="12" s="1"/>
  <c r="B7" i="12"/>
  <c r="E7" i="12" s="1"/>
  <c r="B8" i="12"/>
  <c r="E8" i="12" s="1"/>
  <c r="B9" i="12"/>
  <c r="E9" i="12" s="1"/>
  <c r="B10" i="12"/>
  <c r="E10" i="12" s="1"/>
  <c r="B11" i="12"/>
  <c r="E11" i="12" s="1"/>
  <c r="B12" i="12"/>
  <c r="E12" i="12" s="1"/>
  <c r="B13" i="12"/>
  <c r="E13" i="12" s="1"/>
  <c r="B14" i="12"/>
  <c r="E14" i="12" s="1"/>
  <c r="B15" i="12"/>
  <c r="E15" i="12" s="1"/>
  <c r="B16" i="12"/>
  <c r="E16" i="12" s="1"/>
  <c r="B2" i="12"/>
  <c r="B3" i="11"/>
  <c r="B4" i="11"/>
  <c r="E4" i="11" s="1"/>
  <c r="B5" i="11"/>
  <c r="D5" i="11" s="1"/>
  <c r="B6" i="11"/>
  <c r="B7" i="11"/>
  <c r="D7" i="11" s="1"/>
  <c r="B8" i="11"/>
  <c r="D8" i="11" s="1"/>
  <c r="B9" i="11"/>
  <c r="B10" i="11"/>
  <c r="B11" i="11"/>
  <c r="D11" i="11" s="1"/>
  <c r="B12" i="11"/>
  <c r="D12" i="11" s="1"/>
  <c r="B13" i="11"/>
  <c r="B14" i="11"/>
  <c r="B15" i="11"/>
  <c r="D15" i="11" s="1"/>
  <c r="B16" i="11"/>
  <c r="D16" i="11" s="1"/>
  <c r="B17" i="11"/>
  <c r="B18" i="11"/>
  <c r="B19" i="11"/>
  <c r="B2" i="11"/>
  <c r="B96" i="10"/>
  <c r="B97" i="10"/>
  <c r="F97" i="10" s="1"/>
  <c r="B98" i="10"/>
  <c r="B99" i="10"/>
  <c r="C99" i="10" s="1"/>
  <c r="B100" i="10"/>
  <c r="D100" i="10" s="1"/>
  <c r="B101" i="10"/>
  <c r="D101" i="10" s="1"/>
  <c r="B102" i="10"/>
  <c r="B103" i="10"/>
  <c r="C103" i="10" s="1"/>
  <c r="B104" i="10"/>
  <c r="D104" i="10" s="1"/>
  <c r="B105" i="10"/>
  <c r="D105" i="10" s="1"/>
  <c r="B106" i="10"/>
  <c r="B107" i="10"/>
  <c r="B108" i="10"/>
  <c r="D108" i="10" s="1"/>
  <c r="B109" i="10"/>
  <c r="H109" i="10" s="1"/>
  <c r="B110" i="10"/>
  <c r="E110" i="10" s="1"/>
  <c r="B111" i="10"/>
  <c r="D111" i="10" s="1"/>
  <c r="B112" i="10"/>
  <c r="B113" i="10"/>
  <c r="C113" i="10" s="1"/>
  <c r="B114" i="10"/>
  <c r="D114" i="10" s="1"/>
  <c r="B115" i="10"/>
  <c r="D115" i="10" s="1"/>
  <c r="B116" i="10"/>
  <c r="B117" i="10"/>
  <c r="C117" i="10" s="1"/>
  <c r="B118" i="10"/>
  <c r="D118" i="10" s="1"/>
  <c r="B119" i="10"/>
  <c r="D119" i="10" s="1"/>
  <c r="B120" i="10"/>
  <c r="B121" i="10"/>
  <c r="C121" i="10" s="1"/>
  <c r="B122" i="10"/>
  <c r="D122" i="10" s="1"/>
  <c r="B123" i="10"/>
  <c r="D123" i="10" s="1"/>
  <c r="B124" i="10"/>
  <c r="B125" i="10"/>
  <c r="B126" i="10"/>
  <c r="D126" i="10" s="1"/>
  <c r="B127" i="10"/>
  <c r="D127" i="10" s="1"/>
  <c r="B128" i="10"/>
  <c r="B129" i="10"/>
  <c r="C129" i="10" s="1"/>
  <c r="B130" i="10"/>
  <c r="D130" i="10" s="1"/>
  <c r="B131" i="10"/>
  <c r="D131" i="10" s="1"/>
  <c r="B132" i="10"/>
  <c r="B133" i="10"/>
  <c r="D133" i="10" s="1"/>
  <c r="B134" i="10"/>
  <c r="D134" i="10" s="1"/>
  <c r="B135" i="10"/>
  <c r="F135" i="10" s="1"/>
  <c r="B136" i="10"/>
  <c r="E136" i="10" s="1"/>
  <c r="B137" i="10"/>
  <c r="D137" i="10" s="1"/>
  <c r="B138" i="10"/>
  <c r="J138" i="10" s="1"/>
  <c r="B139" i="10"/>
  <c r="C139" i="10" s="1"/>
  <c r="B140" i="10"/>
  <c r="E140" i="10" s="1"/>
  <c r="B141" i="10"/>
  <c r="D141" i="10" s="1"/>
  <c r="B142" i="10"/>
  <c r="G142" i="10" s="1"/>
  <c r="B143" i="10"/>
  <c r="C143" i="10" s="1"/>
  <c r="B144" i="10"/>
  <c r="B145" i="10"/>
  <c r="B146" i="10"/>
  <c r="D146" i="10" s="1"/>
  <c r="B147" i="10"/>
  <c r="D147" i="10" s="1"/>
  <c r="B148" i="10"/>
  <c r="B149" i="10"/>
  <c r="C149" i="10" s="1"/>
  <c r="B95" i="10"/>
  <c r="B3" i="10"/>
  <c r="C3" i="10" s="1"/>
  <c r="B4" i="10"/>
  <c r="D4" i="10" s="1"/>
  <c r="B5" i="10"/>
  <c r="D5" i="10" s="1"/>
  <c r="B6" i="10"/>
  <c r="E6" i="10" s="1"/>
  <c r="B7" i="10"/>
  <c r="H7" i="10" s="1"/>
  <c r="B8" i="10"/>
  <c r="E8" i="10" s="1"/>
  <c r="B9" i="10"/>
  <c r="E9" i="10" s="1"/>
  <c r="B10" i="10"/>
  <c r="E10" i="10" s="1"/>
  <c r="B11" i="10"/>
  <c r="B12" i="10"/>
  <c r="E12" i="10" s="1"/>
  <c r="B13" i="10"/>
  <c r="B14" i="10"/>
  <c r="J14" i="10" s="1"/>
  <c r="B15" i="10"/>
  <c r="B16" i="10"/>
  <c r="E16" i="10" s="1"/>
  <c r="B17" i="10"/>
  <c r="E17" i="10" s="1"/>
  <c r="B18" i="10"/>
  <c r="E18" i="10" s="1"/>
  <c r="B19" i="10"/>
  <c r="B20" i="10"/>
  <c r="E20" i="10" s="1"/>
  <c r="B21" i="10"/>
  <c r="J21" i="10" s="1"/>
  <c r="B22" i="10"/>
  <c r="E22" i="10" s="1"/>
  <c r="B23" i="10"/>
  <c r="H23" i="10" s="1"/>
  <c r="B24" i="10"/>
  <c r="B25" i="10"/>
  <c r="F25" i="10" s="1"/>
  <c r="B26" i="10"/>
  <c r="B27" i="10"/>
  <c r="F27" i="10" s="1"/>
  <c r="B28" i="10"/>
  <c r="B29" i="10"/>
  <c r="B30" i="10"/>
  <c r="B31" i="10"/>
  <c r="F31" i="10" s="1"/>
  <c r="B32" i="10"/>
  <c r="B33" i="10"/>
  <c r="B34" i="10"/>
  <c r="B35" i="10"/>
  <c r="F35" i="10" s="1"/>
  <c r="B36" i="10"/>
  <c r="B37" i="10"/>
  <c r="B38" i="10"/>
  <c r="B39" i="10"/>
  <c r="B40" i="10"/>
  <c r="G40" i="10" s="1"/>
  <c r="B41" i="10"/>
  <c r="F41" i="10" s="1"/>
  <c r="B42" i="10"/>
  <c r="B43" i="10"/>
  <c r="C43" i="10" s="1"/>
  <c r="B44" i="10"/>
  <c r="B45" i="10"/>
  <c r="C45" i="10" s="1"/>
  <c r="B46" i="10"/>
  <c r="B47" i="10"/>
  <c r="C47" i="10" s="1"/>
  <c r="B48" i="10"/>
  <c r="I48" i="10" s="1"/>
  <c r="B49" i="10"/>
  <c r="I49" i="10" s="1"/>
  <c r="B50" i="10"/>
  <c r="B51" i="10"/>
  <c r="L51" i="10" s="1"/>
  <c r="B52" i="10"/>
  <c r="B53" i="10"/>
  <c r="H53" i="10" s="1"/>
  <c r="B54" i="10"/>
  <c r="D54" i="10" s="1"/>
  <c r="B55" i="10"/>
  <c r="H55" i="10" s="1"/>
  <c r="B56" i="10"/>
  <c r="D56" i="10" s="1"/>
  <c r="B57" i="10"/>
  <c r="B58" i="10"/>
  <c r="D58" i="10" s="1"/>
  <c r="B59" i="10"/>
  <c r="H59" i="10" s="1"/>
  <c r="B60" i="10"/>
  <c r="I60" i="10" s="1"/>
  <c r="B61" i="10"/>
  <c r="B62" i="10"/>
  <c r="B63" i="10"/>
  <c r="H63" i="10" s="1"/>
  <c r="B64" i="10"/>
  <c r="D64" i="10" s="1"/>
  <c r="B65" i="10"/>
  <c r="B66" i="10"/>
  <c r="I66" i="10" s="1"/>
  <c r="B67" i="10"/>
  <c r="B68" i="10"/>
  <c r="I68" i="10" s="1"/>
  <c r="B69" i="10"/>
  <c r="H69" i="10" s="1"/>
  <c r="B70" i="10"/>
  <c r="D70" i="10" s="1"/>
  <c r="B71" i="10"/>
  <c r="H71" i="10" s="1"/>
  <c r="B72" i="10"/>
  <c r="B73" i="10"/>
  <c r="B74" i="10"/>
  <c r="D74" i="10" s="1"/>
  <c r="B75" i="10"/>
  <c r="B76" i="10"/>
  <c r="D76" i="10" s="1"/>
  <c r="B77" i="10"/>
  <c r="H77" i="10" s="1"/>
  <c r="B78" i="10"/>
  <c r="H78" i="10" s="1"/>
  <c r="B79" i="10"/>
  <c r="F79" i="10" s="1"/>
  <c r="B80" i="10"/>
  <c r="H80" i="10" s="1"/>
  <c r="B81" i="10"/>
  <c r="D81" i="10" s="1"/>
  <c r="B82" i="10"/>
  <c r="F82" i="10" s="1"/>
  <c r="B83" i="10"/>
  <c r="G83" i="10" s="1"/>
  <c r="B84" i="10"/>
  <c r="C84" i="10" s="1"/>
  <c r="B85" i="10"/>
  <c r="F85" i="10" s="1"/>
  <c r="B86" i="10"/>
  <c r="C86" i="10" s="1"/>
  <c r="B87" i="10"/>
  <c r="F87" i="10" s="1"/>
  <c r="B88" i="10"/>
  <c r="C88" i="10" s="1"/>
  <c r="B89" i="10"/>
  <c r="F89" i="10" s="1"/>
  <c r="B90" i="10"/>
  <c r="C90" i="10" s="1"/>
  <c r="B91" i="10"/>
  <c r="F91" i="10" s="1"/>
  <c r="B92" i="10"/>
  <c r="C92" i="10" s="1"/>
  <c r="B93" i="10"/>
  <c r="F93" i="10" s="1"/>
  <c r="B94" i="10"/>
  <c r="F94" i="10" s="1"/>
  <c r="B2" i="10"/>
  <c r="K2" i="10" s="1"/>
  <c r="B153" i="9"/>
  <c r="C153" i="9" s="1"/>
  <c r="B154" i="9"/>
  <c r="F154" i="9" s="1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L174" i="9" s="1"/>
  <c r="B175" i="9"/>
  <c r="E175" i="9" s="1"/>
  <c r="B176" i="9"/>
  <c r="D176" i="9" s="1"/>
  <c r="B177" i="9"/>
  <c r="D177" i="9" s="1"/>
  <c r="B178" i="9"/>
  <c r="D178" i="9" s="1"/>
  <c r="B179" i="9"/>
  <c r="D179" i="9" s="1"/>
  <c r="B180" i="9"/>
  <c r="D180" i="9" s="1"/>
  <c r="B181" i="9"/>
  <c r="D181" i="9" s="1"/>
  <c r="B182" i="9"/>
  <c r="D182" i="9" s="1"/>
  <c r="B183" i="9"/>
  <c r="J183" i="9" s="1"/>
  <c r="B184" i="9"/>
  <c r="J184" i="9" s="1"/>
  <c r="B185" i="9"/>
  <c r="J185" i="9" s="1"/>
  <c r="B186" i="9"/>
  <c r="B187" i="9"/>
  <c r="H187" i="9" s="1"/>
  <c r="B188" i="9"/>
  <c r="J188" i="9" s="1"/>
  <c r="B189" i="9"/>
  <c r="J189" i="9" s="1"/>
  <c r="B190" i="9"/>
  <c r="B191" i="9"/>
  <c r="C191" i="9" s="1"/>
  <c r="B192" i="9"/>
  <c r="C192" i="9" s="1"/>
  <c r="B193" i="9"/>
  <c r="C193" i="9" s="1"/>
  <c r="B194" i="9"/>
  <c r="C194" i="9" s="1"/>
  <c r="B195" i="9"/>
  <c r="C195" i="9" s="1"/>
  <c r="B196" i="9"/>
  <c r="C196" i="9" s="1"/>
  <c r="B197" i="9"/>
  <c r="C197" i="9" s="1"/>
  <c r="B198" i="9"/>
  <c r="C198" i="9" s="1"/>
  <c r="B199" i="9"/>
  <c r="C199" i="9" s="1"/>
  <c r="B200" i="9"/>
  <c r="J200" i="9" s="1"/>
  <c r="B29" i="9"/>
  <c r="C29" i="9" s="1"/>
  <c r="B30" i="9"/>
  <c r="E30" i="9" s="1"/>
  <c r="B31" i="9"/>
  <c r="B32" i="9"/>
  <c r="E32" i="9" s="1"/>
  <c r="B33" i="9"/>
  <c r="F33" i="9" s="1"/>
  <c r="B34" i="9"/>
  <c r="E34" i="9" s="1"/>
  <c r="B35" i="9"/>
  <c r="F35" i="9" s="1"/>
  <c r="B36" i="9"/>
  <c r="E36" i="9" s="1"/>
  <c r="B37" i="9"/>
  <c r="F37" i="9" s="1"/>
  <c r="B38" i="9"/>
  <c r="D38" i="9" s="1"/>
  <c r="B39" i="9"/>
  <c r="J39" i="9" s="1"/>
  <c r="B40" i="9"/>
  <c r="D40" i="9" s="1"/>
  <c r="B41" i="9"/>
  <c r="B42" i="9"/>
  <c r="D42" i="9" s="1"/>
  <c r="B43" i="9"/>
  <c r="J43" i="9" s="1"/>
  <c r="B44" i="9"/>
  <c r="D44" i="9" s="1"/>
  <c r="B45" i="9"/>
  <c r="J45" i="9" s="1"/>
  <c r="B46" i="9"/>
  <c r="E46" i="9" s="1"/>
  <c r="B47" i="9"/>
  <c r="F47" i="9" s="1"/>
  <c r="B48" i="9"/>
  <c r="E48" i="9" s="1"/>
  <c r="B49" i="9"/>
  <c r="B50" i="9"/>
  <c r="C50" i="9" s="1"/>
  <c r="B51" i="9"/>
  <c r="F51" i="9" s="1"/>
  <c r="B52" i="9"/>
  <c r="D52" i="9" s="1"/>
  <c r="B53" i="9"/>
  <c r="F53" i="9" s="1"/>
  <c r="B54" i="9"/>
  <c r="D54" i="9" s="1"/>
  <c r="B55" i="9"/>
  <c r="L55" i="9" s="1"/>
  <c r="B56" i="9"/>
  <c r="D56" i="9" s="1"/>
  <c r="B57" i="9"/>
  <c r="H57" i="9" s="1"/>
  <c r="B58" i="9"/>
  <c r="B59" i="9"/>
  <c r="F59" i="9" s="1"/>
  <c r="B60" i="9"/>
  <c r="L60" i="9" s="1"/>
  <c r="B61" i="9"/>
  <c r="F61" i="9" s="1"/>
  <c r="B62" i="9"/>
  <c r="D62" i="9" s="1"/>
  <c r="B63" i="9"/>
  <c r="L63" i="9" s="1"/>
  <c r="B64" i="9"/>
  <c r="H64" i="9" s="1"/>
  <c r="B65" i="9"/>
  <c r="B66" i="9"/>
  <c r="H66" i="9" s="1"/>
  <c r="B67" i="9"/>
  <c r="D67" i="9" s="1"/>
  <c r="B68" i="9"/>
  <c r="B69" i="9"/>
  <c r="F69" i="9" s="1"/>
  <c r="B70" i="9"/>
  <c r="L70" i="9" s="1"/>
  <c r="B71" i="9"/>
  <c r="F71" i="9" s="1"/>
  <c r="B72" i="9"/>
  <c r="J72" i="9" s="1"/>
  <c r="B73" i="9"/>
  <c r="J73" i="9" s="1"/>
  <c r="B74" i="9"/>
  <c r="G74" i="9" s="1"/>
  <c r="B75" i="9"/>
  <c r="D75" i="9" s="1"/>
  <c r="B76" i="9"/>
  <c r="D76" i="9" s="1"/>
  <c r="B77" i="9"/>
  <c r="J77" i="9" s="1"/>
  <c r="B78" i="9"/>
  <c r="D78" i="9" s="1"/>
  <c r="B79" i="9"/>
  <c r="J79" i="9" s="1"/>
  <c r="B80" i="9"/>
  <c r="J80" i="9" s="1"/>
  <c r="B81" i="9"/>
  <c r="J81" i="9" s="1"/>
  <c r="B82" i="9"/>
  <c r="G82" i="9" s="1"/>
  <c r="B83" i="9"/>
  <c r="D83" i="9" s="1"/>
  <c r="B84" i="9"/>
  <c r="B85" i="9"/>
  <c r="J85" i="9" s="1"/>
  <c r="B86" i="9"/>
  <c r="D86" i="9" s="1"/>
  <c r="B87" i="9"/>
  <c r="J87" i="9" s="1"/>
  <c r="B88" i="9"/>
  <c r="J88" i="9" s="1"/>
  <c r="B89" i="9"/>
  <c r="J89" i="9" s="1"/>
  <c r="B90" i="9"/>
  <c r="G90" i="9" s="1"/>
  <c r="B91" i="9"/>
  <c r="D91" i="9" s="1"/>
  <c r="B92" i="9"/>
  <c r="D92" i="9" s="1"/>
  <c r="B93" i="9"/>
  <c r="J93" i="9" s="1"/>
  <c r="B94" i="9"/>
  <c r="D94" i="9" s="1"/>
  <c r="B95" i="9"/>
  <c r="D95" i="9" s="1"/>
  <c r="B96" i="9"/>
  <c r="D96" i="9" s="1"/>
  <c r="B97" i="9"/>
  <c r="J97" i="9" s="1"/>
  <c r="B98" i="9"/>
  <c r="D98" i="9" s="1"/>
  <c r="B99" i="9"/>
  <c r="D99" i="9" s="1"/>
  <c r="B100" i="9"/>
  <c r="D100" i="9" s="1"/>
  <c r="B101" i="9"/>
  <c r="D101" i="9" s="1"/>
  <c r="B102" i="9"/>
  <c r="D102" i="9" s="1"/>
  <c r="B103" i="9"/>
  <c r="D103" i="9" s="1"/>
  <c r="B104" i="9"/>
  <c r="D104" i="9" s="1"/>
  <c r="B105" i="9"/>
  <c r="D105" i="9" s="1"/>
  <c r="B106" i="9"/>
  <c r="D106" i="9" s="1"/>
  <c r="B107" i="9"/>
  <c r="D107" i="9" s="1"/>
  <c r="B108" i="9"/>
  <c r="D108" i="9" s="1"/>
  <c r="B109" i="9"/>
  <c r="D109" i="9" s="1"/>
  <c r="B110" i="9"/>
  <c r="D110" i="9" s="1"/>
  <c r="B111" i="9"/>
  <c r="D111" i="9" s="1"/>
  <c r="B112" i="9"/>
  <c r="D112" i="9" s="1"/>
  <c r="B113" i="9"/>
  <c r="D113" i="9" s="1"/>
  <c r="B114" i="9"/>
  <c r="D114" i="9" s="1"/>
  <c r="B115" i="9"/>
  <c r="D115" i="9" s="1"/>
  <c r="B116" i="9"/>
  <c r="D116" i="9" s="1"/>
  <c r="B117" i="9"/>
  <c r="D117" i="9" s="1"/>
  <c r="B118" i="9"/>
  <c r="D118" i="9" s="1"/>
  <c r="B119" i="9"/>
  <c r="E119" i="9" s="1"/>
  <c r="B120" i="9"/>
  <c r="B121" i="9"/>
  <c r="B122" i="9"/>
  <c r="D122" i="9" s="1"/>
  <c r="B123" i="9"/>
  <c r="B124" i="9"/>
  <c r="D124" i="9" s="1"/>
  <c r="B125" i="9"/>
  <c r="J125" i="9" s="1"/>
  <c r="B126" i="9"/>
  <c r="D126" i="9" s="1"/>
  <c r="B127" i="9"/>
  <c r="B128" i="9"/>
  <c r="D128" i="9" s="1"/>
  <c r="B129" i="9"/>
  <c r="B130" i="9"/>
  <c r="D130" i="9" s="1"/>
  <c r="B131" i="9"/>
  <c r="J131" i="9" s="1"/>
  <c r="B132" i="9"/>
  <c r="D132" i="9" s="1"/>
  <c r="B133" i="9"/>
  <c r="B134" i="9"/>
  <c r="D134" i="9" s="1"/>
  <c r="B135" i="9"/>
  <c r="J135" i="9" s="1"/>
  <c r="B136" i="9"/>
  <c r="D136" i="9" s="1"/>
  <c r="B137" i="9"/>
  <c r="J137" i="9" s="1"/>
  <c r="B138" i="9"/>
  <c r="D138" i="9" s="1"/>
  <c r="B139" i="9"/>
  <c r="J139" i="9" s="1"/>
  <c r="B140" i="9"/>
  <c r="D140" i="9" s="1"/>
  <c r="B141" i="9"/>
  <c r="B142" i="9"/>
  <c r="D142" i="9" s="1"/>
  <c r="B143" i="9"/>
  <c r="J143" i="9" s="1"/>
  <c r="B144" i="9"/>
  <c r="D144" i="9" s="1"/>
  <c r="B145" i="9"/>
  <c r="H145" i="9" s="1"/>
  <c r="B146" i="9"/>
  <c r="D146" i="9" s="1"/>
  <c r="B147" i="9"/>
  <c r="H147" i="9" s="1"/>
  <c r="B148" i="9"/>
  <c r="D148" i="9" s="1"/>
  <c r="B149" i="9"/>
  <c r="H149" i="9" s="1"/>
  <c r="B150" i="9"/>
  <c r="D150" i="9" s="1"/>
  <c r="B151" i="9"/>
  <c r="H151" i="9" s="1"/>
  <c r="B152" i="9"/>
  <c r="D152" i="9" s="1"/>
  <c r="B3" i="9"/>
  <c r="F3" i="9" s="1"/>
  <c r="B4" i="9"/>
  <c r="B5" i="9"/>
  <c r="D5" i="9" s="1"/>
  <c r="B6" i="9"/>
  <c r="D6" i="9" s="1"/>
  <c r="B7" i="9"/>
  <c r="D7" i="9" s="1"/>
  <c r="B8" i="9"/>
  <c r="B9" i="9"/>
  <c r="D9" i="9" s="1"/>
  <c r="B10" i="9"/>
  <c r="D10" i="9" s="1"/>
  <c r="B11" i="9"/>
  <c r="D11" i="9" s="1"/>
  <c r="B12" i="9"/>
  <c r="B13" i="9"/>
  <c r="D13" i="9" s="1"/>
  <c r="B14" i="9"/>
  <c r="D14" i="9" s="1"/>
  <c r="B15" i="9"/>
  <c r="D15" i="9" s="1"/>
  <c r="B16" i="9"/>
  <c r="B17" i="9"/>
  <c r="D17" i="9" s="1"/>
  <c r="B18" i="9"/>
  <c r="D18" i="9" s="1"/>
  <c r="B19" i="9"/>
  <c r="D19" i="9" s="1"/>
  <c r="B20" i="9"/>
  <c r="B21" i="9"/>
  <c r="D21" i="9" s="1"/>
  <c r="B22" i="9"/>
  <c r="D22" i="9" s="1"/>
  <c r="B23" i="9"/>
  <c r="D23" i="9" s="1"/>
  <c r="B24" i="9"/>
  <c r="B25" i="9"/>
  <c r="D25" i="9" s="1"/>
  <c r="B26" i="9"/>
  <c r="D26" i="9" s="1"/>
  <c r="B27" i="9"/>
  <c r="D27" i="9" s="1"/>
  <c r="B28" i="9"/>
  <c r="B2" i="9"/>
  <c r="B3" i="8"/>
  <c r="C3" i="8" s="1"/>
  <c r="B4" i="8"/>
  <c r="E4" i="8" s="1"/>
  <c r="B5" i="8"/>
  <c r="B6" i="8"/>
  <c r="E6" i="8" s="1"/>
  <c r="B7" i="8"/>
  <c r="B8" i="8"/>
  <c r="B9" i="8"/>
  <c r="B10" i="8"/>
  <c r="B11" i="8"/>
  <c r="J11" i="8" s="1"/>
  <c r="B12" i="8"/>
  <c r="B13" i="8"/>
  <c r="B14" i="8"/>
  <c r="B15" i="8"/>
  <c r="B16" i="8"/>
  <c r="B17" i="8"/>
  <c r="B18" i="8"/>
  <c r="B19" i="8"/>
  <c r="B20" i="8"/>
  <c r="B21" i="8"/>
  <c r="B22" i="8"/>
  <c r="J22" i="8" s="1"/>
  <c r="B23" i="8"/>
  <c r="B24" i="8"/>
  <c r="H24" i="8" s="1"/>
  <c r="B25" i="8"/>
  <c r="E25" i="8" s="1"/>
  <c r="B26" i="8"/>
  <c r="E26" i="8" s="1"/>
  <c r="B27" i="8"/>
  <c r="E27" i="8" s="1"/>
  <c r="B28" i="8"/>
  <c r="C28" i="8" s="1"/>
  <c r="B29" i="8"/>
  <c r="J29" i="8" s="1"/>
  <c r="B30" i="8"/>
  <c r="C30" i="8" s="1"/>
  <c r="B31" i="8"/>
  <c r="C31" i="8" s="1"/>
  <c r="B32" i="8"/>
  <c r="C32" i="8" s="1"/>
  <c r="B33" i="8"/>
  <c r="C33" i="8" s="1"/>
  <c r="B34" i="8"/>
  <c r="B35" i="8"/>
  <c r="D35" i="8" s="1"/>
  <c r="B36" i="8"/>
  <c r="F36" i="8" s="1"/>
  <c r="B37" i="8"/>
  <c r="C37" i="8" s="1"/>
  <c r="B38" i="8"/>
  <c r="C38" i="8" s="1"/>
  <c r="B39" i="8"/>
  <c r="C39" i="8" s="1"/>
  <c r="B40" i="8"/>
  <c r="B2" i="8"/>
  <c r="B3" i="7"/>
  <c r="L3" i="7" s="1"/>
  <c r="B4" i="7"/>
  <c r="E4" i="7" s="1"/>
  <c r="B5" i="7"/>
  <c r="D5" i="7" s="1"/>
  <c r="B6" i="7"/>
  <c r="E6" i="7" s="1"/>
  <c r="B7" i="7"/>
  <c r="D7" i="7" s="1"/>
  <c r="B8" i="7"/>
  <c r="B9" i="7"/>
  <c r="B10" i="7"/>
  <c r="D10" i="7" s="1"/>
  <c r="B11" i="7"/>
  <c r="D11" i="7" s="1"/>
  <c r="B12" i="7"/>
  <c r="B13" i="7"/>
  <c r="B14" i="7"/>
  <c r="D14" i="7" s="1"/>
  <c r="B15" i="7"/>
  <c r="C15" i="7" s="1"/>
  <c r="B16" i="7"/>
  <c r="L16" i="7" s="1"/>
  <c r="B17" i="7"/>
  <c r="E17" i="7" s="1"/>
  <c r="B18" i="7"/>
  <c r="D18" i="7" s="1"/>
  <c r="B19" i="7"/>
  <c r="C19" i="7" s="1"/>
  <c r="B20" i="7"/>
  <c r="C20" i="7" s="1"/>
  <c r="B2" i="7"/>
  <c r="B41" i="6"/>
  <c r="B3" i="6"/>
  <c r="C3" i="6" s="1"/>
  <c r="B4" i="6"/>
  <c r="C4" i="6" s="1"/>
  <c r="B5" i="6"/>
  <c r="C5" i="6" s="1"/>
  <c r="B6" i="6"/>
  <c r="E6" i="6" s="1"/>
  <c r="B7" i="6"/>
  <c r="C7" i="6" s="1"/>
  <c r="B8" i="6"/>
  <c r="E8" i="6" s="1"/>
  <c r="B9" i="6"/>
  <c r="D9" i="6" s="1"/>
  <c r="B10" i="6"/>
  <c r="D10" i="6" s="1"/>
  <c r="B11" i="6"/>
  <c r="D11" i="6" s="1"/>
  <c r="B12" i="6"/>
  <c r="C12" i="6" s="1"/>
  <c r="B13" i="6"/>
  <c r="C13" i="6" s="1"/>
  <c r="B14" i="6"/>
  <c r="E14" i="6" s="1"/>
  <c r="B15" i="6"/>
  <c r="D15" i="6" s="1"/>
  <c r="B16" i="6"/>
  <c r="D16" i="6" s="1"/>
  <c r="B17" i="6"/>
  <c r="C17" i="6" s="1"/>
  <c r="B18" i="6"/>
  <c r="C18" i="6" s="1"/>
  <c r="B19" i="6"/>
  <c r="B20" i="6"/>
  <c r="H20" i="6" s="1"/>
  <c r="B21" i="6"/>
  <c r="H21" i="6" s="1"/>
  <c r="B22" i="6"/>
  <c r="B23" i="6"/>
  <c r="B24" i="6"/>
  <c r="H24" i="6" s="1"/>
  <c r="B25" i="6"/>
  <c r="H25" i="6" s="1"/>
  <c r="B26" i="6"/>
  <c r="H26" i="6" s="1"/>
  <c r="B27" i="6"/>
  <c r="B28" i="6"/>
  <c r="H28" i="6" s="1"/>
  <c r="B29" i="6"/>
  <c r="H29" i="6" s="1"/>
  <c r="B30" i="6"/>
  <c r="B31" i="6"/>
  <c r="B32" i="6"/>
  <c r="H32" i="6" s="1"/>
  <c r="B33" i="6"/>
  <c r="H33" i="6" s="1"/>
  <c r="B34" i="6"/>
  <c r="H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2" i="6"/>
  <c r="B3" i="5"/>
  <c r="C3" i="5" s="1"/>
  <c r="B4" i="5"/>
  <c r="E4" i="5" s="1"/>
  <c r="B5" i="5"/>
  <c r="E5" i="5" s="1"/>
  <c r="B6" i="5"/>
  <c r="E6" i="5" s="1"/>
  <c r="B7" i="5"/>
  <c r="E7" i="5" s="1"/>
  <c r="B8" i="5"/>
  <c r="E8" i="5" s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L24" i="5" s="1"/>
  <c r="B25" i="5"/>
  <c r="C25" i="5" s="1"/>
  <c r="B26" i="5"/>
  <c r="C26" i="5" s="1"/>
  <c r="B27" i="5"/>
  <c r="E27" i="5" s="1"/>
  <c r="B28" i="5"/>
  <c r="E28" i="5" s="1"/>
  <c r="B29" i="5"/>
  <c r="E29" i="5" s="1"/>
  <c r="B2" i="5"/>
  <c r="B3" i="4"/>
  <c r="C3" i="4" s="1"/>
  <c r="B4" i="4"/>
  <c r="D4" i="4" s="1"/>
  <c r="B5" i="4"/>
  <c r="D5" i="4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H13" i="4" s="1"/>
  <c r="B14" i="4"/>
  <c r="B15" i="4"/>
  <c r="F15" i="4" s="1"/>
  <c r="B16" i="4"/>
  <c r="H16" i="4" s="1"/>
  <c r="B17" i="4"/>
  <c r="F17" i="4" s="1"/>
  <c r="B18" i="4"/>
  <c r="B19" i="4"/>
  <c r="F19" i="4" s="1"/>
  <c r="B20" i="4"/>
  <c r="H20" i="4" s="1"/>
  <c r="B21" i="4"/>
  <c r="F21" i="4" s="1"/>
  <c r="B22" i="4"/>
  <c r="F22" i="4" s="1"/>
  <c r="B23" i="4"/>
  <c r="F23" i="4" s="1"/>
  <c r="B2" i="4"/>
  <c r="B3" i="3"/>
  <c r="C3" i="3" s="1"/>
  <c r="B4" i="3"/>
  <c r="F4" i="3" s="1"/>
  <c r="B5" i="3"/>
  <c r="F5" i="3" s="1"/>
  <c r="B6" i="3"/>
  <c r="F6" i="3" s="1"/>
  <c r="B7" i="3"/>
  <c r="F7" i="3" s="1"/>
  <c r="B8" i="3"/>
  <c r="F8" i="3" s="1"/>
  <c r="B9" i="3"/>
  <c r="F9" i="3" s="1"/>
  <c r="B10" i="3"/>
  <c r="F10" i="3" s="1"/>
  <c r="B11" i="3"/>
  <c r="F11" i="3" s="1"/>
  <c r="B12" i="3"/>
  <c r="F12" i="3" s="1"/>
  <c r="B13" i="3"/>
  <c r="F13" i="3" s="1"/>
  <c r="B14" i="3"/>
  <c r="F14" i="3" s="1"/>
  <c r="B15" i="3"/>
  <c r="B16" i="3"/>
  <c r="B17" i="3"/>
  <c r="B18" i="3"/>
  <c r="B19" i="3"/>
  <c r="B20" i="3"/>
  <c r="B21" i="3"/>
  <c r="B22" i="3"/>
  <c r="B23" i="3"/>
  <c r="L23" i="3" s="1"/>
  <c r="B24" i="3"/>
  <c r="C24" i="3" s="1"/>
  <c r="B25" i="3"/>
  <c r="D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I34" i="3" s="1"/>
  <c r="B35" i="3"/>
  <c r="F35" i="3" s="1"/>
  <c r="B36" i="3"/>
  <c r="I36" i="3" s="1"/>
  <c r="B37" i="3"/>
  <c r="I37" i="3" s="1"/>
  <c r="B2" i="3"/>
  <c r="C2" i="3" s="1"/>
  <c r="J109" i="9" l="1"/>
  <c r="H27" i="3"/>
  <c r="L6" i="4"/>
  <c r="J151" i="9"/>
  <c r="J34" i="13"/>
  <c r="E6" i="4"/>
  <c r="D34" i="13"/>
  <c r="L107" i="9"/>
  <c r="J115" i="9"/>
  <c r="H109" i="9"/>
  <c r="H17" i="19"/>
  <c r="G86" i="9"/>
  <c r="L79" i="9"/>
  <c r="D72" i="9"/>
  <c r="J26" i="18"/>
  <c r="F3" i="8"/>
  <c r="C27" i="9"/>
  <c r="F117" i="9"/>
  <c r="F109" i="9"/>
  <c r="J92" i="9"/>
  <c r="J72" i="15"/>
  <c r="J10" i="18"/>
  <c r="F3" i="21"/>
  <c r="I11" i="22"/>
  <c r="F5" i="7"/>
  <c r="L33" i="8"/>
  <c r="I33" i="9"/>
  <c r="F101" i="9"/>
  <c r="D66" i="9"/>
  <c r="D63" i="9"/>
  <c r="D35" i="9"/>
  <c r="J12" i="21"/>
  <c r="F5" i="21"/>
  <c r="G7" i="22"/>
  <c r="C130" i="10"/>
  <c r="E81" i="15"/>
  <c r="I19" i="18"/>
  <c r="J16" i="18"/>
  <c r="J6" i="20"/>
  <c r="F3" i="20"/>
  <c r="J26" i="21"/>
  <c r="J149" i="9"/>
  <c r="D88" i="9"/>
  <c r="D78" i="10"/>
  <c r="L139" i="10"/>
  <c r="G136" i="10"/>
  <c r="J54" i="15"/>
  <c r="L51" i="15"/>
  <c r="F25" i="18"/>
  <c r="L11" i="19"/>
  <c r="J12" i="20"/>
  <c r="K8" i="22"/>
  <c r="J107" i="9"/>
  <c r="J11" i="19"/>
  <c r="G10" i="7"/>
  <c r="G3" i="9"/>
  <c r="J145" i="9"/>
  <c r="F107" i="9"/>
  <c r="L105" i="9"/>
  <c r="H62" i="9"/>
  <c r="I84" i="10"/>
  <c r="F136" i="10"/>
  <c r="D32" i="14"/>
  <c r="L50" i="15"/>
  <c r="F11" i="19"/>
  <c r="G8" i="22"/>
  <c r="G6" i="22"/>
  <c r="H3" i="22"/>
  <c r="J29" i="5"/>
  <c r="F27" i="8"/>
  <c r="G21" i="9"/>
  <c r="J147" i="9"/>
  <c r="E107" i="9"/>
  <c r="E105" i="9"/>
  <c r="J99" i="9"/>
  <c r="F62" i="9"/>
  <c r="L54" i="15"/>
  <c r="J50" i="15"/>
  <c r="L47" i="15"/>
  <c r="J176" i="15"/>
  <c r="G153" i="15"/>
  <c r="L26" i="18"/>
  <c r="J4" i="18"/>
  <c r="J15" i="19"/>
  <c r="E11" i="19"/>
  <c r="G32" i="20"/>
  <c r="J25" i="20"/>
  <c r="J24" i="21"/>
  <c r="J6" i="21"/>
  <c r="K9" i="22"/>
  <c r="J32" i="13"/>
  <c r="J29" i="13"/>
  <c r="I22" i="13"/>
  <c r="J19" i="13"/>
  <c r="J86" i="15"/>
  <c r="F80" i="15"/>
  <c r="I73" i="15"/>
  <c r="L45" i="15"/>
  <c r="C122" i="15"/>
  <c r="L119" i="15"/>
  <c r="G179" i="15"/>
  <c r="H170" i="15"/>
  <c r="C137" i="15"/>
  <c r="L3" i="22"/>
  <c r="F3" i="22"/>
  <c r="I2" i="20"/>
  <c r="J3" i="22"/>
  <c r="E3" i="22"/>
  <c r="H99" i="9"/>
  <c r="C10" i="7"/>
  <c r="G7" i="7"/>
  <c r="G5" i="9"/>
  <c r="J117" i="9"/>
  <c r="F115" i="9"/>
  <c r="L113" i="9"/>
  <c r="J101" i="9"/>
  <c r="F99" i="9"/>
  <c r="J94" i="9"/>
  <c r="J90" i="9"/>
  <c r="J35" i="9"/>
  <c r="F3" i="10"/>
  <c r="H140" i="10"/>
  <c r="J139" i="10"/>
  <c r="G122" i="10"/>
  <c r="J7" i="13"/>
  <c r="I4" i="13"/>
  <c r="J3" i="15"/>
  <c r="L122" i="15"/>
  <c r="H178" i="15"/>
  <c r="C162" i="15"/>
  <c r="G159" i="15"/>
  <c r="C153" i="15"/>
  <c r="D26" i="18"/>
  <c r="J12" i="18"/>
  <c r="F3" i="19"/>
  <c r="J27" i="20"/>
  <c r="J14" i="20"/>
  <c r="J16" i="21"/>
  <c r="J14" i="21"/>
  <c r="J8" i="21"/>
  <c r="I4" i="21"/>
  <c r="K10" i="22"/>
  <c r="G9" i="22"/>
  <c r="K6" i="22"/>
  <c r="H4" i="22"/>
  <c r="I3" i="22"/>
  <c r="D3" i="22"/>
  <c r="H115" i="9"/>
  <c r="L90" i="9"/>
  <c r="F5" i="4"/>
  <c r="G18" i="7"/>
  <c r="G11" i="7"/>
  <c r="C19" i="9"/>
  <c r="H117" i="9"/>
  <c r="L115" i="9"/>
  <c r="E115" i="9"/>
  <c r="E113" i="9"/>
  <c r="H107" i="9"/>
  <c r="H101" i="9"/>
  <c r="L99" i="9"/>
  <c r="E99" i="9"/>
  <c r="G94" i="9"/>
  <c r="F90" i="9"/>
  <c r="I62" i="9"/>
  <c r="D37" i="9"/>
  <c r="I35" i="9"/>
  <c r="J33" i="9"/>
  <c r="D68" i="10"/>
  <c r="J9" i="10"/>
  <c r="C140" i="10"/>
  <c r="F139" i="10"/>
  <c r="J136" i="10"/>
  <c r="C118" i="10"/>
  <c r="C115" i="10"/>
  <c r="C108" i="10"/>
  <c r="C101" i="10"/>
  <c r="C15" i="11"/>
  <c r="G12" i="11"/>
  <c r="L34" i="13"/>
  <c r="J9" i="13"/>
  <c r="G28" i="15"/>
  <c r="J122" i="15"/>
  <c r="J168" i="15"/>
  <c r="G137" i="15"/>
  <c r="C26" i="18"/>
  <c r="H24" i="18"/>
  <c r="J32" i="20"/>
  <c r="J20" i="20"/>
  <c r="J4" i="20"/>
  <c r="J22" i="21"/>
  <c r="I5" i="21"/>
  <c r="G10" i="22"/>
  <c r="K7" i="22"/>
  <c r="H12" i="22"/>
  <c r="K5" i="22"/>
  <c r="L4" i="22"/>
  <c r="F4" i="22"/>
  <c r="E2" i="22"/>
  <c r="F5" i="22"/>
  <c r="I2" i="22"/>
  <c r="E12" i="22"/>
  <c r="D11" i="22"/>
  <c r="C10" i="22"/>
  <c r="C9" i="22"/>
  <c r="C8" i="22"/>
  <c r="C7" i="22"/>
  <c r="C6" i="22"/>
  <c r="J5" i="22"/>
  <c r="D5" i="22"/>
  <c r="J4" i="22"/>
  <c r="E4" i="22"/>
  <c r="K3" i="22"/>
  <c r="G3" i="22"/>
  <c r="I12" i="22"/>
  <c r="L5" i="22"/>
  <c r="G5" i="22"/>
  <c r="J12" i="22"/>
  <c r="D12" i="22"/>
  <c r="H5" i="22"/>
  <c r="C5" i="22"/>
  <c r="I4" i="22"/>
  <c r="D4" i="22"/>
  <c r="J3" i="21"/>
  <c r="J20" i="21"/>
  <c r="J17" i="21"/>
  <c r="J10" i="21"/>
  <c r="J5" i="21"/>
  <c r="J4" i="21"/>
  <c r="I3" i="21"/>
  <c r="F32" i="20"/>
  <c r="J29" i="20"/>
  <c r="I27" i="20"/>
  <c r="I25" i="20"/>
  <c r="J16" i="20"/>
  <c r="J8" i="20"/>
  <c r="J3" i="20"/>
  <c r="D2" i="20"/>
  <c r="J18" i="20"/>
  <c r="J10" i="20"/>
  <c r="I3" i="20"/>
  <c r="F15" i="19"/>
  <c r="J3" i="19"/>
  <c r="I17" i="19"/>
  <c r="L15" i="19"/>
  <c r="E15" i="19"/>
  <c r="H11" i="19"/>
  <c r="H3" i="19"/>
  <c r="H15" i="19"/>
  <c r="F3" i="18"/>
  <c r="J8" i="18"/>
  <c r="I9" i="17"/>
  <c r="F3" i="17"/>
  <c r="I11" i="17"/>
  <c r="I5" i="17"/>
  <c r="H176" i="15"/>
  <c r="L175" i="15"/>
  <c r="H122" i="15"/>
  <c r="F176" i="15"/>
  <c r="J175" i="15"/>
  <c r="G145" i="15"/>
  <c r="G129" i="15"/>
  <c r="I58" i="15"/>
  <c r="J53" i="15"/>
  <c r="J49" i="15"/>
  <c r="G117" i="15"/>
  <c r="J178" i="15"/>
  <c r="L176" i="15"/>
  <c r="D176" i="15"/>
  <c r="E175" i="15"/>
  <c r="G172" i="15"/>
  <c r="G167" i="15"/>
  <c r="C145" i="15"/>
  <c r="C129" i="15"/>
  <c r="I11" i="14"/>
  <c r="J31" i="14"/>
  <c r="F28" i="14"/>
  <c r="I21" i="14"/>
  <c r="L32" i="14"/>
  <c r="I19" i="14"/>
  <c r="I5" i="14"/>
  <c r="J15" i="13"/>
  <c r="I3" i="13"/>
  <c r="J23" i="13"/>
  <c r="E3" i="13"/>
  <c r="C7" i="11"/>
  <c r="L4" i="11"/>
  <c r="G4" i="11"/>
  <c r="G110" i="10"/>
  <c r="L6" i="10"/>
  <c r="L3" i="10"/>
  <c r="G147" i="10"/>
  <c r="C141" i="10"/>
  <c r="L136" i="10"/>
  <c r="D136" i="10"/>
  <c r="D110" i="10"/>
  <c r="G105" i="10"/>
  <c r="H110" i="10"/>
  <c r="H8" i="10"/>
  <c r="J3" i="10"/>
  <c r="C147" i="10"/>
  <c r="G138" i="10"/>
  <c r="G126" i="10"/>
  <c r="J110" i="10"/>
  <c r="C110" i="10"/>
  <c r="C105" i="10"/>
  <c r="J113" i="9"/>
  <c r="J105" i="9"/>
  <c r="C23" i="9"/>
  <c r="C11" i="9"/>
  <c r="L117" i="9"/>
  <c r="E117" i="9"/>
  <c r="H113" i="9"/>
  <c r="F111" i="9"/>
  <c r="L109" i="9"/>
  <c r="E109" i="9"/>
  <c r="H105" i="9"/>
  <c r="F103" i="9"/>
  <c r="L101" i="9"/>
  <c r="E101" i="9"/>
  <c r="D87" i="9"/>
  <c r="J74" i="9"/>
  <c r="D47" i="9"/>
  <c r="H174" i="9"/>
  <c r="J111" i="9"/>
  <c r="J103" i="9"/>
  <c r="H111" i="9"/>
  <c r="H103" i="9"/>
  <c r="G13" i="9"/>
  <c r="F113" i="9"/>
  <c r="L111" i="9"/>
  <c r="E111" i="9"/>
  <c r="F105" i="9"/>
  <c r="L103" i="9"/>
  <c r="E103" i="9"/>
  <c r="F200" i="9"/>
  <c r="L37" i="8"/>
  <c r="G37" i="8"/>
  <c r="D38" i="8"/>
  <c r="F37" i="8"/>
  <c r="J27" i="8"/>
  <c r="L29" i="5"/>
  <c r="H22" i="4"/>
  <c r="H5" i="4"/>
  <c r="D31" i="3"/>
  <c r="H28" i="3"/>
  <c r="L12" i="22"/>
  <c r="F12" i="22"/>
  <c r="L11" i="22"/>
  <c r="F11" i="22"/>
  <c r="H11" i="22"/>
  <c r="J11" i="22"/>
  <c r="E11" i="22"/>
  <c r="I10" i="22"/>
  <c r="E10" i="22"/>
  <c r="J10" i="22"/>
  <c r="F10" i="22"/>
  <c r="L10" i="22"/>
  <c r="H10" i="22"/>
  <c r="J9" i="22"/>
  <c r="F9" i="22"/>
  <c r="I9" i="22"/>
  <c r="E9" i="22"/>
  <c r="L9" i="22"/>
  <c r="H9" i="22"/>
  <c r="I8" i="22"/>
  <c r="E8" i="22"/>
  <c r="J8" i="22"/>
  <c r="F8" i="22"/>
  <c r="L8" i="22"/>
  <c r="H8" i="22"/>
  <c r="J7" i="22"/>
  <c r="F7" i="22"/>
  <c r="I7" i="22"/>
  <c r="E7" i="22"/>
  <c r="L7" i="22"/>
  <c r="H7" i="22"/>
  <c r="J6" i="22"/>
  <c r="F6" i="22"/>
  <c r="I6" i="22"/>
  <c r="E6" i="22"/>
  <c r="L6" i="22"/>
  <c r="H6" i="22"/>
  <c r="I5" i="22"/>
  <c r="K4" i="22"/>
  <c r="G4" i="22"/>
  <c r="K12" i="22"/>
  <c r="G12" i="22"/>
  <c r="K11" i="22"/>
  <c r="G11" i="22"/>
  <c r="F2" i="22"/>
  <c r="J2" i="22"/>
  <c r="C2" i="22"/>
  <c r="G2" i="22"/>
  <c r="K2" i="22"/>
  <c r="D2" i="22"/>
  <c r="H2" i="22"/>
  <c r="I27" i="21"/>
  <c r="J27" i="21"/>
  <c r="F27" i="21"/>
  <c r="J25" i="21"/>
  <c r="I25" i="21"/>
  <c r="F25" i="21"/>
  <c r="I23" i="21"/>
  <c r="J23" i="21"/>
  <c r="F23" i="21"/>
  <c r="I21" i="21"/>
  <c r="J21" i="21"/>
  <c r="F21" i="21"/>
  <c r="J19" i="21"/>
  <c r="I19" i="21"/>
  <c r="F19" i="21"/>
  <c r="E18" i="21"/>
  <c r="I17" i="21"/>
  <c r="F17" i="21"/>
  <c r="J15" i="21"/>
  <c r="I15" i="21"/>
  <c r="F15" i="21"/>
  <c r="J13" i="21"/>
  <c r="I13" i="21"/>
  <c r="J11" i="21"/>
  <c r="I11" i="21"/>
  <c r="I9" i="21"/>
  <c r="J9" i="21"/>
  <c r="F9" i="21"/>
  <c r="J7" i="21"/>
  <c r="I7" i="21"/>
  <c r="F7" i="21"/>
  <c r="E3" i="21"/>
  <c r="H2" i="21"/>
  <c r="I2" i="21"/>
  <c r="D2" i="21"/>
  <c r="L2" i="21"/>
  <c r="E2" i="21"/>
  <c r="C26" i="21"/>
  <c r="G26" i="21"/>
  <c r="K26" i="21"/>
  <c r="D26" i="21"/>
  <c r="H26" i="21"/>
  <c r="L26" i="21"/>
  <c r="C24" i="21"/>
  <c r="G24" i="21"/>
  <c r="K24" i="21"/>
  <c r="D24" i="21"/>
  <c r="H24" i="21"/>
  <c r="L24" i="21"/>
  <c r="C22" i="21"/>
  <c r="G22" i="21"/>
  <c r="K22" i="21"/>
  <c r="D22" i="21"/>
  <c r="H22" i="21"/>
  <c r="L22" i="21"/>
  <c r="C20" i="21"/>
  <c r="G20" i="21"/>
  <c r="K20" i="21"/>
  <c r="D20" i="21"/>
  <c r="H20" i="21"/>
  <c r="L20" i="21"/>
  <c r="C18" i="21"/>
  <c r="G18" i="21"/>
  <c r="K18" i="21"/>
  <c r="D18" i="21"/>
  <c r="H18" i="21"/>
  <c r="L18" i="21"/>
  <c r="C16" i="21"/>
  <c r="G16" i="21"/>
  <c r="K16" i="21"/>
  <c r="D16" i="21"/>
  <c r="H16" i="21"/>
  <c r="L16" i="21"/>
  <c r="C14" i="21"/>
  <c r="G14" i="21"/>
  <c r="K14" i="21"/>
  <c r="D14" i="21"/>
  <c r="H14" i="21"/>
  <c r="L14" i="21"/>
  <c r="F13" i="21"/>
  <c r="C12" i="21"/>
  <c r="G12" i="21"/>
  <c r="K12" i="21"/>
  <c r="D12" i="21"/>
  <c r="H12" i="21"/>
  <c r="L12" i="21"/>
  <c r="F11" i="21"/>
  <c r="C10" i="21"/>
  <c r="G10" i="21"/>
  <c r="K10" i="21"/>
  <c r="D10" i="21"/>
  <c r="H10" i="21"/>
  <c r="L10" i="21"/>
  <c r="C8" i="21"/>
  <c r="G8" i="21"/>
  <c r="K8" i="21"/>
  <c r="D8" i="21"/>
  <c r="H8" i="21"/>
  <c r="L8" i="21"/>
  <c r="C6" i="21"/>
  <c r="G6" i="21"/>
  <c r="K6" i="21"/>
  <c r="D6" i="21"/>
  <c r="H6" i="21"/>
  <c r="L6" i="21"/>
  <c r="C4" i="21"/>
  <c r="G4" i="21"/>
  <c r="K4" i="21"/>
  <c r="D4" i="21"/>
  <c r="H4" i="21"/>
  <c r="L4" i="21"/>
  <c r="I26" i="21"/>
  <c r="I24" i="21"/>
  <c r="I22" i="21"/>
  <c r="I20" i="21"/>
  <c r="I18" i="21"/>
  <c r="I16" i="21"/>
  <c r="I14" i="21"/>
  <c r="I12" i="21"/>
  <c r="I10" i="21"/>
  <c r="I8" i="21"/>
  <c r="I6" i="21"/>
  <c r="C27" i="21"/>
  <c r="G27" i="21"/>
  <c r="K27" i="21"/>
  <c r="D27" i="21"/>
  <c r="H27" i="21"/>
  <c r="L27" i="21"/>
  <c r="F26" i="21"/>
  <c r="C25" i="21"/>
  <c r="G25" i="21"/>
  <c r="K25" i="21"/>
  <c r="D25" i="21"/>
  <c r="H25" i="21"/>
  <c r="L25" i="21"/>
  <c r="F24" i="21"/>
  <c r="C23" i="21"/>
  <c r="G23" i="21"/>
  <c r="K23" i="21"/>
  <c r="D23" i="21"/>
  <c r="H23" i="21"/>
  <c r="L23" i="21"/>
  <c r="F22" i="21"/>
  <c r="C21" i="21"/>
  <c r="G21" i="21"/>
  <c r="K21" i="21"/>
  <c r="D21" i="21"/>
  <c r="H21" i="21"/>
  <c r="L21" i="21"/>
  <c r="F20" i="21"/>
  <c r="C19" i="21"/>
  <c r="G19" i="21"/>
  <c r="K19" i="21"/>
  <c r="D19" i="21"/>
  <c r="H19" i="21"/>
  <c r="L19" i="21"/>
  <c r="F18" i="21"/>
  <c r="C17" i="21"/>
  <c r="G17" i="21"/>
  <c r="K17" i="21"/>
  <c r="D17" i="21"/>
  <c r="H17" i="21"/>
  <c r="L17" i="21"/>
  <c r="F16" i="21"/>
  <c r="C15" i="21"/>
  <c r="G15" i="21"/>
  <c r="K15" i="21"/>
  <c r="D15" i="21"/>
  <c r="H15" i="21"/>
  <c r="L15" i="21"/>
  <c r="F14" i="21"/>
  <c r="C13" i="21"/>
  <c r="G13" i="21"/>
  <c r="K13" i="21"/>
  <c r="D13" i="21"/>
  <c r="H13" i="21"/>
  <c r="L13" i="21"/>
  <c r="F12" i="21"/>
  <c r="C11" i="21"/>
  <c r="G11" i="21"/>
  <c r="K11" i="21"/>
  <c r="D11" i="21"/>
  <c r="H11" i="21"/>
  <c r="L11" i="21"/>
  <c r="F10" i="21"/>
  <c r="C9" i="21"/>
  <c r="G9" i="21"/>
  <c r="K9" i="21"/>
  <c r="D9" i="21"/>
  <c r="H9" i="21"/>
  <c r="L9" i="21"/>
  <c r="F8" i="21"/>
  <c r="C7" i="21"/>
  <c r="G7" i="21"/>
  <c r="K7" i="21"/>
  <c r="D7" i="21"/>
  <c r="H7" i="21"/>
  <c r="L7" i="21"/>
  <c r="F6" i="21"/>
  <c r="C5" i="21"/>
  <c r="G5" i="21"/>
  <c r="K5" i="21"/>
  <c r="D5" i="21"/>
  <c r="H5" i="21"/>
  <c r="L5" i="21"/>
  <c r="F4" i="21"/>
  <c r="L3" i="21"/>
  <c r="H3" i="21"/>
  <c r="D3" i="21"/>
  <c r="K3" i="21"/>
  <c r="G3" i="21"/>
  <c r="F2" i="21"/>
  <c r="J2" i="21"/>
  <c r="C2" i="21"/>
  <c r="G2" i="21"/>
  <c r="K32" i="20"/>
  <c r="C32" i="20"/>
  <c r="J31" i="20"/>
  <c r="L31" i="20"/>
  <c r="G31" i="20"/>
  <c r="H31" i="20"/>
  <c r="K31" i="20"/>
  <c r="F31" i="20"/>
  <c r="E30" i="20"/>
  <c r="I29" i="20"/>
  <c r="F29" i="20"/>
  <c r="J28" i="20"/>
  <c r="F27" i="20"/>
  <c r="J26" i="20"/>
  <c r="F25" i="20"/>
  <c r="J24" i="20"/>
  <c r="F23" i="20"/>
  <c r="J23" i="20"/>
  <c r="I23" i="20"/>
  <c r="J22" i="20"/>
  <c r="I21" i="20"/>
  <c r="J21" i="20"/>
  <c r="F21" i="20"/>
  <c r="J19" i="20"/>
  <c r="I19" i="20"/>
  <c r="F19" i="20"/>
  <c r="J17" i="20"/>
  <c r="I17" i="20"/>
  <c r="F17" i="20"/>
  <c r="J15" i="20"/>
  <c r="I15" i="20"/>
  <c r="F15" i="20"/>
  <c r="I13" i="20"/>
  <c r="J13" i="20"/>
  <c r="F13" i="20"/>
  <c r="J11" i="20"/>
  <c r="I11" i="20"/>
  <c r="F11" i="20"/>
  <c r="I9" i="20"/>
  <c r="J9" i="20"/>
  <c r="F9" i="20"/>
  <c r="J7" i="20"/>
  <c r="I7" i="20"/>
  <c r="F7" i="20"/>
  <c r="I5" i="20"/>
  <c r="J5" i="20"/>
  <c r="F5" i="20"/>
  <c r="E3" i="20"/>
  <c r="E2" i="20"/>
  <c r="K2" i="20"/>
  <c r="G2" i="20"/>
  <c r="C2" i="20"/>
  <c r="H2" i="20"/>
  <c r="C30" i="20"/>
  <c r="G30" i="20"/>
  <c r="K30" i="20"/>
  <c r="D30" i="20"/>
  <c r="H30" i="20"/>
  <c r="L30" i="20"/>
  <c r="C28" i="20"/>
  <c r="G28" i="20"/>
  <c r="K28" i="20"/>
  <c r="D28" i="20"/>
  <c r="H28" i="20"/>
  <c r="L28" i="20"/>
  <c r="C26" i="20"/>
  <c r="G26" i="20"/>
  <c r="K26" i="20"/>
  <c r="D26" i="20"/>
  <c r="H26" i="20"/>
  <c r="L26" i="20"/>
  <c r="C24" i="20"/>
  <c r="G24" i="20"/>
  <c r="K24" i="20"/>
  <c r="D24" i="20"/>
  <c r="H24" i="20"/>
  <c r="L24" i="20"/>
  <c r="C22" i="20"/>
  <c r="G22" i="20"/>
  <c r="K22" i="20"/>
  <c r="D22" i="20"/>
  <c r="H22" i="20"/>
  <c r="L22" i="20"/>
  <c r="C20" i="20"/>
  <c r="G20" i="20"/>
  <c r="K20" i="20"/>
  <c r="D20" i="20"/>
  <c r="H20" i="20"/>
  <c r="L20" i="20"/>
  <c r="C18" i="20"/>
  <c r="G18" i="20"/>
  <c r="K18" i="20"/>
  <c r="D18" i="20"/>
  <c r="H18" i="20"/>
  <c r="L18" i="20"/>
  <c r="C16" i="20"/>
  <c r="G16" i="20"/>
  <c r="K16" i="20"/>
  <c r="D16" i="20"/>
  <c r="H16" i="20"/>
  <c r="L16" i="20"/>
  <c r="C14" i="20"/>
  <c r="G14" i="20"/>
  <c r="K14" i="20"/>
  <c r="D14" i="20"/>
  <c r="H14" i="20"/>
  <c r="L14" i="20"/>
  <c r="C12" i="20"/>
  <c r="G12" i="20"/>
  <c r="K12" i="20"/>
  <c r="D12" i="20"/>
  <c r="H12" i="20"/>
  <c r="L12" i="20"/>
  <c r="C10" i="20"/>
  <c r="G10" i="20"/>
  <c r="K10" i="20"/>
  <c r="D10" i="20"/>
  <c r="H10" i="20"/>
  <c r="L10" i="20"/>
  <c r="C8" i="20"/>
  <c r="G8" i="20"/>
  <c r="K8" i="20"/>
  <c r="D8" i="20"/>
  <c r="H8" i="20"/>
  <c r="L8" i="20"/>
  <c r="C6" i="20"/>
  <c r="G6" i="20"/>
  <c r="K6" i="20"/>
  <c r="D6" i="20"/>
  <c r="H6" i="20"/>
  <c r="L6" i="20"/>
  <c r="C4" i="20"/>
  <c r="G4" i="20"/>
  <c r="K4" i="20"/>
  <c r="D4" i="20"/>
  <c r="H4" i="20"/>
  <c r="L4" i="20"/>
  <c r="K33" i="20"/>
  <c r="G33" i="20"/>
  <c r="C33" i="20"/>
  <c r="F33" i="20"/>
  <c r="I33" i="20"/>
  <c r="E33" i="20"/>
  <c r="I32" i="20"/>
  <c r="E32" i="20"/>
  <c r="I31" i="20"/>
  <c r="I30" i="20"/>
  <c r="I28" i="20"/>
  <c r="I26" i="20"/>
  <c r="I24" i="20"/>
  <c r="I22" i="20"/>
  <c r="I20" i="20"/>
  <c r="I18" i="20"/>
  <c r="I16" i="20"/>
  <c r="I14" i="20"/>
  <c r="I12" i="20"/>
  <c r="I10" i="20"/>
  <c r="I8" i="20"/>
  <c r="I6" i="20"/>
  <c r="I4" i="20"/>
  <c r="J33" i="20"/>
  <c r="L33" i="20"/>
  <c r="H33" i="20"/>
  <c r="L32" i="20"/>
  <c r="H32" i="20"/>
  <c r="C31" i="20"/>
  <c r="D31" i="20"/>
  <c r="F30" i="20"/>
  <c r="C29" i="20"/>
  <c r="G29" i="20"/>
  <c r="K29" i="20"/>
  <c r="D29" i="20"/>
  <c r="H29" i="20"/>
  <c r="L29" i="20"/>
  <c r="F28" i="20"/>
  <c r="C27" i="20"/>
  <c r="G27" i="20"/>
  <c r="K27" i="20"/>
  <c r="D27" i="20"/>
  <c r="H27" i="20"/>
  <c r="L27" i="20"/>
  <c r="F26" i="20"/>
  <c r="C25" i="20"/>
  <c r="G25" i="20"/>
  <c r="K25" i="20"/>
  <c r="D25" i="20"/>
  <c r="H25" i="20"/>
  <c r="L25" i="20"/>
  <c r="F24" i="20"/>
  <c r="C23" i="20"/>
  <c r="G23" i="20"/>
  <c r="K23" i="20"/>
  <c r="D23" i="20"/>
  <c r="H23" i="20"/>
  <c r="L23" i="20"/>
  <c r="F22" i="20"/>
  <c r="C21" i="20"/>
  <c r="G21" i="20"/>
  <c r="K21" i="20"/>
  <c r="D21" i="20"/>
  <c r="H21" i="20"/>
  <c r="L21" i="20"/>
  <c r="F20" i="20"/>
  <c r="C19" i="20"/>
  <c r="G19" i="20"/>
  <c r="K19" i="20"/>
  <c r="D19" i="20"/>
  <c r="H19" i="20"/>
  <c r="L19" i="20"/>
  <c r="F18" i="20"/>
  <c r="C17" i="20"/>
  <c r="G17" i="20"/>
  <c r="K17" i="20"/>
  <c r="D17" i="20"/>
  <c r="H17" i="20"/>
  <c r="L17" i="20"/>
  <c r="F16" i="20"/>
  <c r="C15" i="20"/>
  <c r="G15" i="20"/>
  <c r="K15" i="20"/>
  <c r="D15" i="20"/>
  <c r="H15" i="20"/>
  <c r="L15" i="20"/>
  <c r="F14" i="20"/>
  <c r="C13" i="20"/>
  <c r="G13" i="20"/>
  <c r="K13" i="20"/>
  <c r="D13" i="20"/>
  <c r="H13" i="20"/>
  <c r="L13" i="20"/>
  <c r="F12" i="20"/>
  <c r="C11" i="20"/>
  <c r="G11" i="20"/>
  <c r="K11" i="20"/>
  <c r="D11" i="20"/>
  <c r="H11" i="20"/>
  <c r="L11" i="20"/>
  <c r="F10" i="20"/>
  <c r="C9" i="20"/>
  <c r="G9" i="20"/>
  <c r="K9" i="20"/>
  <c r="D9" i="20"/>
  <c r="H9" i="20"/>
  <c r="L9" i="20"/>
  <c r="F8" i="20"/>
  <c r="C7" i="20"/>
  <c r="G7" i="20"/>
  <c r="K7" i="20"/>
  <c r="D7" i="20"/>
  <c r="H7" i="20"/>
  <c r="L7" i="20"/>
  <c r="F6" i="20"/>
  <c r="C5" i="20"/>
  <c r="G5" i="20"/>
  <c r="K5" i="20"/>
  <c r="D5" i="20"/>
  <c r="H5" i="20"/>
  <c r="L5" i="20"/>
  <c r="F4" i="20"/>
  <c r="L3" i="20"/>
  <c r="H3" i="20"/>
  <c r="D3" i="20"/>
  <c r="K3" i="20"/>
  <c r="G3" i="20"/>
  <c r="F2" i="20"/>
  <c r="J2" i="20"/>
  <c r="I16" i="19"/>
  <c r="H16" i="19"/>
  <c r="E16" i="19"/>
  <c r="J16" i="19"/>
  <c r="I15" i="19"/>
  <c r="I13" i="19"/>
  <c r="D13" i="19"/>
  <c r="J12" i="19"/>
  <c r="D12" i="19"/>
  <c r="I12" i="19"/>
  <c r="H12" i="19"/>
  <c r="I11" i="19"/>
  <c r="I9" i="19"/>
  <c r="D9" i="19"/>
  <c r="H9" i="19"/>
  <c r="I5" i="19"/>
  <c r="L3" i="19"/>
  <c r="E3" i="19"/>
  <c r="J8" i="19"/>
  <c r="D8" i="19"/>
  <c r="I8" i="19"/>
  <c r="H8" i="19"/>
  <c r="H7" i="19"/>
  <c r="F7" i="19"/>
  <c r="J7" i="19"/>
  <c r="E7" i="19"/>
  <c r="L7" i="19"/>
  <c r="I7" i="19"/>
  <c r="I4" i="19"/>
  <c r="E4" i="19"/>
  <c r="H4" i="19"/>
  <c r="J4" i="19"/>
  <c r="I3" i="19"/>
  <c r="D3" i="19"/>
  <c r="J27" i="18"/>
  <c r="H26" i="18"/>
  <c r="G25" i="18"/>
  <c r="J20" i="18"/>
  <c r="I3" i="18"/>
  <c r="C18" i="19"/>
  <c r="G18" i="19"/>
  <c r="K18" i="19"/>
  <c r="D18" i="19"/>
  <c r="I18" i="19"/>
  <c r="L18" i="19"/>
  <c r="E18" i="19"/>
  <c r="J18" i="19"/>
  <c r="F18" i="19"/>
  <c r="C14" i="19"/>
  <c r="G14" i="19"/>
  <c r="K14" i="19"/>
  <c r="D14" i="19"/>
  <c r="I14" i="19"/>
  <c r="E14" i="19"/>
  <c r="J14" i="19"/>
  <c r="F14" i="19"/>
  <c r="L14" i="19"/>
  <c r="C10" i="19"/>
  <c r="G10" i="19"/>
  <c r="K10" i="19"/>
  <c r="D10" i="19"/>
  <c r="I10" i="19"/>
  <c r="F10" i="19"/>
  <c r="E10" i="19"/>
  <c r="J10" i="19"/>
  <c r="L10" i="19"/>
  <c r="C6" i="19"/>
  <c r="G6" i="19"/>
  <c r="K6" i="19"/>
  <c r="D6" i="19"/>
  <c r="I6" i="19"/>
  <c r="F6" i="19"/>
  <c r="L6" i="19"/>
  <c r="E6" i="19"/>
  <c r="J6" i="19"/>
  <c r="H10" i="19"/>
  <c r="H6" i="19"/>
  <c r="C17" i="19"/>
  <c r="G17" i="19"/>
  <c r="K17" i="19"/>
  <c r="H13" i="19"/>
  <c r="C5" i="19"/>
  <c r="G5" i="19"/>
  <c r="K5" i="19"/>
  <c r="L17" i="19"/>
  <c r="F17" i="19"/>
  <c r="C16" i="19"/>
  <c r="G16" i="19"/>
  <c r="K16" i="19"/>
  <c r="L13" i="19"/>
  <c r="C12" i="19"/>
  <c r="G12" i="19"/>
  <c r="K12" i="19"/>
  <c r="L9" i="19"/>
  <c r="C8" i="19"/>
  <c r="G8" i="19"/>
  <c r="K8" i="19"/>
  <c r="L5" i="19"/>
  <c r="F5" i="19"/>
  <c r="C4" i="19"/>
  <c r="G4" i="19"/>
  <c r="K4" i="19"/>
  <c r="C13" i="19"/>
  <c r="G13" i="19"/>
  <c r="K13" i="19"/>
  <c r="C9" i="19"/>
  <c r="G9" i="19"/>
  <c r="K9" i="19"/>
  <c r="H5" i="19"/>
  <c r="J17" i="19"/>
  <c r="E17" i="19"/>
  <c r="L16" i="19"/>
  <c r="F16" i="19"/>
  <c r="C15" i="19"/>
  <c r="G15" i="19"/>
  <c r="K15" i="19"/>
  <c r="J13" i="19"/>
  <c r="E13" i="19"/>
  <c r="L12" i="19"/>
  <c r="F12" i="19"/>
  <c r="C11" i="19"/>
  <c r="G11" i="19"/>
  <c r="K11" i="19"/>
  <c r="J9" i="19"/>
  <c r="E9" i="19"/>
  <c r="L8" i="19"/>
  <c r="F8" i="19"/>
  <c r="C7" i="19"/>
  <c r="G7" i="19"/>
  <c r="K7" i="19"/>
  <c r="J5" i="19"/>
  <c r="E5" i="19"/>
  <c r="L4" i="19"/>
  <c r="F4" i="19"/>
  <c r="K3" i="19"/>
  <c r="G3" i="19"/>
  <c r="J2" i="19"/>
  <c r="C2" i="19"/>
  <c r="G2" i="19"/>
  <c r="K2" i="19"/>
  <c r="F2" i="19"/>
  <c r="D2" i="19"/>
  <c r="H2" i="19"/>
  <c r="L2" i="19"/>
  <c r="E2" i="19"/>
  <c r="I2" i="19"/>
  <c r="J16" i="17"/>
  <c r="I7" i="17"/>
  <c r="J78" i="15"/>
  <c r="G78" i="15"/>
  <c r="J80" i="15"/>
  <c r="F78" i="15"/>
  <c r="J74" i="15"/>
  <c r="G73" i="15"/>
  <c r="J68" i="15"/>
  <c r="I59" i="15"/>
  <c r="C58" i="15"/>
  <c r="I55" i="15"/>
  <c r="L52" i="15"/>
  <c r="J51" i="15"/>
  <c r="L48" i="15"/>
  <c r="J47" i="15"/>
  <c r="G32" i="15"/>
  <c r="D119" i="15"/>
  <c r="J90" i="15"/>
  <c r="F178" i="15"/>
  <c r="C170" i="15"/>
  <c r="G149" i="15"/>
  <c r="G141" i="15"/>
  <c r="G133" i="15"/>
  <c r="L125" i="15"/>
  <c r="E84" i="15"/>
  <c r="G80" i="15"/>
  <c r="E78" i="15"/>
  <c r="J76" i="15"/>
  <c r="G59" i="15"/>
  <c r="L53" i="15"/>
  <c r="J52" i="15"/>
  <c r="L49" i="15"/>
  <c r="J48" i="15"/>
  <c r="F41" i="15"/>
  <c r="C32" i="15"/>
  <c r="J123" i="15"/>
  <c r="H116" i="15"/>
  <c r="C171" i="15"/>
  <c r="L167" i="15"/>
  <c r="I166" i="15"/>
  <c r="F157" i="15"/>
  <c r="C149" i="15"/>
  <c r="C141" i="15"/>
  <c r="C133" i="15"/>
  <c r="D125" i="15"/>
  <c r="G32" i="14"/>
  <c r="L28" i="14"/>
  <c r="J32" i="14"/>
  <c r="F32" i="14"/>
  <c r="J28" i="14"/>
  <c r="L26" i="14"/>
  <c r="I13" i="14"/>
  <c r="L27" i="13"/>
  <c r="J27" i="13"/>
  <c r="F25" i="13"/>
  <c r="C31" i="13"/>
  <c r="D27" i="13"/>
  <c r="D25" i="13"/>
  <c r="J17" i="13"/>
  <c r="J11" i="13"/>
  <c r="I6" i="13"/>
  <c r="I7" i="12"/>
  <c r="J4" i="12"/>
  <c r="J9" i="12"/>
  <c r="G16" i="11"/>
  <c r="C11" i="11"/>
  <c r="G8" i="11"/>
  <c r="J142" i="10"/>
  <c r="J141" i="10"/>
  <c r="E3" i="10"/>
  <c r="F142" i="10"/>
  <c r="G141" i="10"/>
  <c r="L140" i="10"/>
  <c r="F140" i="10"/>
  <c r="E139" i="10"/>
  <c r="G137" i="10"/>
  <c r="H136" i="10"/>
  <c r="C136" i="10"/>
  <c r="G131" i="10"/>
  <c r="G127" i="10"/>
  <c r="C126" i="10"/>
  <c r="G123" i="10"/>
  <c r="C122" i="10"/>
  <c r="G111" i="10"/>
  <c r="G100" i="10"/>
  <c r="L142" i="10"/>
  <c r="G140" i="10"/>
  <c r="I92" i="10"/>
  <c r="I82" i="10"/>
  <c r="L80" i="10"/>
  <c r="J8" i="10"/>
  <c r="H5" i="10"/>
  <c r="C146" i="10"/>
  <c r="C142" i="10"/>
  <c r="F141" i="10"/>
  <c r="J140" i="10"/>
  <c r="D140" i="10"/>
  <c r="C133" i="10"/>
  <c r="C131" i="10"/>
  <c r="C127" i="10"/>
  <c r="C123" i="10"/>
  <c r="G118" i="10"/>
  <c r="C111" i="10"/>
  <c r="C104" i="10"/>
  <c r="G101" i="10"/>
  <c r="C100" i="10"/>
  <c r="K4" i="10"/>
  <c r="C15" i="9"/>
  <c r="C7" i="9"/>
  <c r="D29" i="9"/>
  <c r="J191" i="9"/>
  <c r="G25" i="9"/>
  <c r="G17" i="9"/>
  <c r="G9" i="9"/>
  <c r="H46" i="9"/>
  <c r="L27" i="8"/>
  <c r="D27" i="8"/>
  <c r="J4" i="8"/>
  <c r="C35" i="8"/>
  <c r="G27" i="8"/>
  <c r="I3" i="8"/>
  <c r="H6" i="7"/>
  <c r="G6" i="7"/>
  <c r="D6" i="7"/>
  <c r="J6" i="7"/>
  <c r="C6" i="7"/>
  <c r="H3" i="4"/>
  <c r="J7" i="4"/>
  <c r="J4" i="4"/>
  <c r="F3" i="4"/>
  <c r="F18" i="4"/>
  <c r="F9" i="4"/>
  <c r="E4" i="4"/>
  <c r="E30" i="3"/>
  <c r="J28" i="3"/>
  <c r="L27" i="3"/>
  <c r="G26" i="18"/>
  <c r="L25" i="18"/>
  <c r="L24" i="18"/>
  <c r="J22" i="18"/>
  <c r="J14" i="18"/>
  <c r="J6" i="18"/>
  <c r="G27" i="18"/>
  <c r="F27" i="18"/>
  <c r="L27" i="18"/>
  <c r="D27" i="18"/>
  <c r="I23" i="18"/>
  <c r="I21" i="18"/>
  <c r="J19" i="18"/>
  <c r="I17" i="18"/>
  <c r="I15" i="18"/>
  <c r="I13" i="18"/>
  <c r="I11" i="18"/>
  <c r="I9" i="18"/>
  <c r="I7" i="18"/>
  <c r="I5" i="18"/>
  <c r="J3" i="18"/>
  <c r="J12" i="17"/>
  <c r="I10" i="17"/>
  <c r="I8" i="17"/>
  <c r="I6" i="17"/>
  <c r="I4" i="17"/>
  <c r="J14" i="17"/>
  <c r="I17" i="17"/>
  <c r="I15" i="17"/>
  <c r="I13" i="17"/>
  <c r="J3" i="17"/>
  <c r="J11" i="17"/>
  <c r="J10" i="17"/>
  <c r="J9" i="17"/>
  <c r="J8" i="17"/>
  <c r="J7" i="17"/>
  <c r="J6" i="17"/>
  <c r="J5" i="17"/>
  <c r="J4" i="17"/>
  <c r="I3" i="17"/>
  <c r="J3" i="16"/>
  <c r="G3" i="16"/>
  <c r="G86" i="15"/>
  <c r="G113" i="15"/>
  <c r="F86" i="15"/>
  <c r="I81" i="15"/>
  <c r="E80" i="15"/>
  <c r="E76" i="15"/>
  <c r="E73" i="15"/>
  <c r="F68" i="15"/>
  <c r="I64" i="15"/>
  <c r="G61" i="15"/>
  <c r="G55" i="15"/>
  <c r="G54" i="15"/>
  <c r="G53" i="15"/>
  <c r="G52" i="15"/>
  <c r="G51" i="15"/>
  <c r="G50" i="15"/>
  <c r="G49" i="15"/>
  <c r="G48" i="15"/>
  <c r="G47" i="15"/>
  <c r="H45" i="15"/>
  <c r="F123" i="15"/>
  <c r="J119" i="15"/>
  <c r="L116" i="15"/>
  <c r="D116" i="15"/>
  <c r="F113" i="15"/>
  <c r="J92" i="15"/>
  <c r="J179" i="15"/>
  <c r="D179" i="15"/>
  <c r="L178" i="15"/>
  <c r="E178" i="15"/>
  <c r="H175" i="15"/>
  <c r="C174" i="15"/>
  <c r="L170" i="15"/>
  <c r="F170" i="15"/>
  <c r="F169" i="15"/>
  <c r="H166" i="15"/>
  <c r="E163" i="15"/>
  <c r="F158" i="15"/>
  <c r="L157" i="15"/>
  <c r="J156" i="15"/>
  <c r="G154" i="15"/>
  <c r="G150" i="15"/>
  <c r="G146" i="15"/>
  <c r="G142" i="15"/>
  <c r="G138" i="15"/>
  <c r="G134" i="15"/>
  <c r="G130" i="15"/>
  <c r="G126" i="15"/>
  <c r="G125" i="15"/>
  <c r="J113" i="15"/>
  <c r="J169" i="15"/>
  <c r="J158" i="15"/>
  <c r="G68" i="15"/>
  <c r="J61" i="15"/>
  <c r="G123" i="15"/>
  <c r="G116" i="15"/>
  <c r="L179" i="15"/>
  <c r="F179" i="15"/>
  <c r="G170" i="15"/>
  <c r="H169" i="15"/>
  <c r="G158" i="15"/>
  <c r="J125" i="15"/>
  <c r="E86" i="15"/>
  <c r="J84" i="15"/>
  <c r="J82" i="15"/>
  <c r="G81" i="15"/>
  <c r="E68" i="15"/>
  <c r="G66" i="15"/>
  <c r="C64" i="15"/>
  <c r="H28" i="15"/>
  <c r="L123" i="15"/>
  <c r="D123" i="15"/>
  <c r="J117" i="15"/>
  <c r="J116" i="15"/>
  <c r="C116" i="15"/>
  <c r="L113" i="15"/>
  <c r="D113" i="15"/>
  <c r="J94" i="15"/>
  <c r="H179" i="15"/>
  <c r="C179" i="15"/>
  <c r="F175" i="15"/>
  <c r="G171" i="15"/>
  <c r="J170" i="15"/>
  <c r="D170" i="15"/>
  <c r="L169" i="15"/>
  <c r="E169" i="15"/>
  <c r="L158" i="15"/>
  <c r="D158" i="15"/>
  <c r="F125" i="15"/>
  <c r="H121" i="15"/>
  <c r="E111" i="15"/>
  <c r="G111" i="15"/>
  <c r="E93" i="15"/>
  <c r="I93" i="15"/>
  <c r="C164" i="15"/>
  <c r="F164" i="15"/>
  <c r="H164" i="15"/>
  <c r="C124" i="15"/>
  <c r="D124" i="15"/>
  <c r="I124" i="15"/>
  <c r="E124" i="15"/>
  <c r="J124" i="15"/>
  <c r="G82" i="15"/>
  <c r="G74" i="15"/>
  <c r="D62" i="15"/>
  <c r="G62" i="15"/>
  <c r="J56" i="15"/>
  <c r="L34" i="15"/>
  <c r="C29" i="15"/>
  <c r="H29" i="15"/>
  <c r="G121" i="15"/>
  <c r="J111" i="15"/>
  <c r="F107" i="15"/>
  <c r="J107" i="15"/>
  <c r="L164" i="15"/>
  <c r="J163" i="15"/>
  <c r="D161" i="15"/>
  <c r="G161" i="15"/>
  <c r="L124" i="15"/>
  <c r="G84" i="15"/>
  <c r="F82" i="15"/>
  <c r="J81" i="15"/>
  <c r="C81" i="15"/>
  <c r="I80" i="15"/>
  <c r="C80" i="15"/>
  <c r="G76" i="15"/>
  <c r="F74" i="15"/>
  <c r="J73" i="15"/>
  <c r="C73" i="15"/>
  <c r="J62" i="15"/>
  <c r="D61" i="15"/>
  <c r="E61" i="15"/>
  <c r="D59" i="15"/>
  <c r="C59" i="15"/>
  <c r="J59" i="15"/>
  <c r="C37" i="15"/>
  <c r="H37" i="15"/>
  <c r="C33" i="15"/>
  <c r="F33" i="15"/>
  <c r="J4" i="15"/>
  <c r="C3" i="15"/>
  <c r="I3" i="15"/>
  <c r="E122" i="15"/>
  <c r="G122" i="15"/>
  <c r="E119" i="15"/>
  <c r="F119" i="15"/>
  <c r="F111" i="15"/>
  <c r="J109" i="15"/>
  <c r="D168" i="15"/>
  <c r="C168" i="15"/>
  <c r="F168" i="15"/>
  <c r="E167" i="15"/>
  <c r="C167" i="15"/>
  <c r="H167" i="15"/>
  <c r="D167" i="15"/>
  <c r="J167" i="15"/>
  <c r="J164" i="15"/>
  <c r="D160" i="15"/>
  <c r="C160" i="15"/>
  <c r="G160" i="15"/>
  <c r="D156" i="15"/>
  <c r="F156" i="15"/>
  <c r="G156" i="15"/>
  <c r="D152" i="15"/>
  <c r="G152" i="15"/>
  <c r="D148" i="15"/>
  <c r="G148" i="15"/>
  <c r="D144" i="15"/>
  <c r="G144" i="15"/>
  <c r="D140" i="15"/>
  <c r="G140" i="15"/>
  <c r="D136" i="15"/>
  <c r="G136" i="15"/>
  <c r="D132" i="15"/>
  <c r="G132" i="15"/>
  <c r="K132" i="15"/>
  <c r="D128" i="15"/>
  <c r="G128" i="15"/>
  <c r="H124" i="15"/>
  <c r="K92" i="15"/>
  <c r="D70" i="15"/>
  <c r="E70" i="15"/>
  <c r="D56" i="15"/>
  <c r="E56" i="15"/>
  <c r="C38" i="15"/>
  <c r="H38" i="15"/>
  <c r="C34" i="15"/>
  <c r="G34" i="15"/>
  <c r="E121" i="15"/>
  <c r="F121" i="15"/>
  <c r="L121" i="15"/>
  <c r="E114" i="15"/>
  <c r="K114" i="15"/>
  <c r="L111" i="15"/>
  <c r="C89" i="15"/>
  <c r="J89" i="15"/>
  <c r="J70" i="15"/>
  <c r="D60" i="15"/>
  <c r="G60" i="15"/>
  <c r="L38" i="15"/>
  <c r="C25" i="15"/>
  <c r="J25" i="15"/>
  <c r="C163" i="15"/>
  <c r="G163" i="15"/>
  <c r="L163" i="15"/>
  <c r="D163" i="15"/>
  <c r="H163" i="15"/>
  <c r="F84" i="15"/>
  <c r="E82" i="15"/>
  <c r="F76" i="15"/>
  <c r="E74" i="15"/>
  <c r="D72" i="15"/>
  <c r="G72" i="15"/>
  <c r="F70" i="15"/>
  <c r="F62" i="15"/>
  <c r="I61" i="15"/>
  <c r="G57" i="15"/>
  <c r="F56" i="15"/>
  <c r="F42" i="15"/>
  <c r="C42" i="15"/>
  <c r="F38" i="15"/>
  <c r="F34" i="15"/>
  <c r="C26" i="15"/>
  <c r="K26" i="15"/>
  <c r="G23" i="15"/>
  <c r="J121" i="15"/>
  <c r="C121" i="15"/>
  <c r="E117" i="15"/>
  <c r="D117" i="15"/>
  <c r="L117" i="15"/>
  <c r="D111" i="15"/>
  <c r="E91" i="15"/>
  <c r="I91" i="15"/>
  <c r="F89" i="15"/>
  <c r="D173" i="15"/>
  <c r="C173" i="15"/>
  <c r="G173" i="15"/>
  <c r="C166" i="15"/>
  <c r="E166" i="15"/>
  <c r="J166" i="15"/>
  <c r="F166" i="15"/>
  <c r="L166" i="15"/>
  <c r="E164" i="15"/>
  <c r="F163" i="15"/>
  <c r="C157" i="15"/>
  <c r="D157" i="15"/>
  <c r="I157" i="15"/>
  <c r="E157" i="15"/>
  <c r="J157" i="15"/>
  <c r="D155" i="15"/>
  <c r="C155" i="15"/>
  <c r="G155" i="15"/>
  <c r="D151" i="15"/>
  <c r="C151" i="15"/>
  <c r="G151" i="15"/>
  <c r="D147" i="15"/>
  <c r="C147" i="15"/>
  <c r="G147" i="15"/>
  <c r="D143" i="15"/>
  <c r="C143" i="15"/>
  <c r="G143" i="15"/>
  <c r="D139" i="15"/>
  <c r="C139" i="15"/>
  <c r="G139" i="15"/>
  <c r="D135" i="15"/>
  <c r="C135" i="15"/>
  <c r="G135" i="15"/>
  <c r="D131" i="15"/>
  <c r="C131" i="15"/>
  <c r="G131" i="15"/>
  <c r="D127" i="15"/>
  <c r="C127" i="15"/>
  <c r="G127" i="15"/>
  <c r="F124" i="15"/>
  <c r="K42" i="15"/>
  <c r="I178" i="15"/>
  <c r="D178" i="15"/>
  <c r="I175" i="15"/>
  <c r="D175" i="15"/>
  <c r="C172" i="15"/>
  <c r="I169" i="15"/>
  <c r="D169" i="15"/>
  <c r="C159" i="15"/>
  <c r="H158" i="15"/>
  <c r="C158" i="15"/>
  <c r="C154" i="15"/>
  <c r="C150" i="15"/>
  <c r="C146" i="15"/>
  <c r="C142" i="15"/>
  <c r="C138" i="15"/>
  <c r="C134" i="15"/>
  <c r="C130" i="15"/>
  <c r="C126" i="15"/>
  <c r="H125" i="15"/>
  <c r="C125" i="15"/>
  <c r="J34" i="14"/>
  <c r="D31" i="14"/>
  <c r="D28" i="14"/>
  <c r="D26" i="14"/>
  <c r="I23" i="14"/>
  <c r="I15" i="14"/>
  <c r="I7" i="14"/>
  <c r="H31" i="14"/>
  <c r="L31" i="14"/>
  <c r="C31" i="14"/>
  <c r="I17" i="14"/>
  <c r="I9" i="14"/>
  <c r="G34" i="14"/>
  <c r="F34" i="14"/>
  <c r="G26" i="14"/>
  <c r="I3" i="14"/>
  <c r="J26" i="14"/>
  <c r="J3" i="14"/>
  <c r="L34" i="14"/>
  <c r="D34" i="14"/>
  <c r="G31" i="14"/>
  <c r="G28" i="14"/>
  <c r="F26" i="14"/>
  <c r="L24" i="14"/>
  <c r="J22" i="14"/>
  <c r="J20" i="14"/>
  <c r="J18" i="14"/>
  <c r="J16" i="14"/>
  <c r="J14" i="14"/>
  <c r="J12" i="14"/>
  <c r="J10" i="14"/>
  <c r="J8" i="14"/>
  <c r="J6" i="14"/>
  <c r="J4" i="14"/>
  <c r="F3" i="14"/>
  <c r="L30" i="13"/>
  <c r="G27" i="13"/>
  <c r="H31" i="13"/>
  <c r="G30" i="13"/>
  <c r="F27" i="13"/>
  <c r="L25" i="13"/>
  <c r="J13" i="13"/>
  <c r="G29" i="13"/>
  <c r="H32" i="13"/>
  <c r="D32" i="13"/>
  <c r="F29" i="13"/>
  <c r="J25" i="13"/>
  <c r="G34" i="13"/>
  <c r="F34" i="13"/>
  <c r="L32" i="13"/>
  <c r="C32" i="13"/>
  <c r="L29" i="13"/>
  <c r="D29" i="13"/>
  <c r="G25" i="13"/>
  <c r="H24" i="13"/>
  <c r="J22" i="13"/>
  <c r="I20" i="13"/>
  <c r="I18" i="13"/>
  <c r="I16" i="13"/>
  <c r="I14" i="13"/>
  <c r="I12" i="13"/>
  <c r="I10" i="13"/>
  <c r="I8" i="13"/>
  <c r="J6" i="13"/>
  <c r="J4" i="13"/>
  <c r="J3" i="13"/>
  <c r="J11" i="12"/>
  <c r="I16" i="12"/>
  <c r="J13" i="12"/>
  <c r="J16" i="12"/>
  <c r="I14" i="12"/>
  <c r="I12" i="12"/>
  <c r="I10" i="12"/>
  <c r="D19" i="11"/>
  <c r="C19" i="11"/>
  <c r="D13" i="11"/>
  <c r="G13" i="11"/>
  <c r="D17" i="11"/>
  <c r="C17" i="11"/>
  <c r="G17" i="11"/>
  <c r="D9" i="11"/>
  <c r="G9" i="11"/>
  <c r="E2" i="11"/>
  <c r="L2" i="11"/>
  <c r="C16" i="11"/>
  <c r="C12" i="11"/>
  <c r="C8" i="11"/>
  <c r="F4" i="11"/>
  <c r="D18" i="11"/>
  <c r="C18" i="11"/>
  <c r="G18" i="11"/>
  <c r="C10" i="11"/>
  <c r="G10" i="11"/>
  <c r="L10" i="11"/>
  <c r="D10" i="11"/>
  <c r="H10" i="11"/>
  <c r="E10" i="11"/>
  <c r="I10" i="11"/>
  <c r="D6" i="11"/>
  <c r="C6" i="11"/>
  <c r="G6" i="11"/>
  <c r="D2" i="11"/>
  <c r="C3" i="11"/>
  <c r="D3" i="11"/>
  <c r="I3" i="11"/>
  <c r="E3" i="11"/>
  <c r="J3" i="11"/>
  <c r="F3" i="11"/>
  <c r="L3" i="11"/>
  <c r="D14" i="11"/>
  <c r="C14" i="11"/>
  <c r="G14" i="11"/>
  <c r="J10" i="11"/>
  <c r="F10" i="11"/>
  <c r="H3" i="11"/>
  <c r="G5" i="11"/>
  <c r="J4" i="11"/>
  <c r="D4" i="11"/>
  <c r="K19" i="11"/>
  <c r="C13" i="11"/>
  <c r="C9" i="11"/>
  <c r="C5" i="11"/>
  <c r="H4" i="11"/>
  <c r="C4" i="11"/>
  <c r="G19" i="11"/>
  <c r="G15" i="11"/>
  <c r="G11" i="11"/>
  <c r="G7" i="11"/>
  <c r="I94" i="10"/>
  <c r="C89" i="10"/>
  <c r="I86" i="10"/>
  <c r="D80" i="10"/>
  <c r="F51" i="10"/>
  <c r="G33" i="10"/>
  <c r="J18" i="10"/>
  <c r="L16" i="10"/>
  <c r="E14" i="10"/>
  <c r="H12" i="10"/>
  <c r="L10" i="10"/>
  <c r="F9" i="10"/>
  <c r="F5" i="10"/>
  <c r="L143" i="10"/>
  <c r="F143" i="10"/>
  <c r="H143" i="10"/>
  <c r="H56" i="10"/>
  <c r="J23" i="10"/>
  <c r="F12" i="10"/>
  <c r="J10" i="10"/>
  <c r="J143" i="10"/>
  <c r="E143" i="10"/>
  <c r="G134" i="10"/>
  <c r="G119" i="10"/>
  <c r="G114" i="10"/>
  <c r="L97" i="10"/>
  <c r="I90" i="10"/>
  <c r="D72" i="10"/>
  <c r="D66" i="10"/>
  <c r="G146" i="10"/>
  <c r="I143" i="10"/>
  <c r="D143" i="10"/>
  <c r="H139" i="10"/>
  <c r="C134" i="10"/>
  <c r="G130" i="10"/>
  <c r="C119" i="10"/>
  <c r="G115" i="10"/>
  <c r="C114" i="10"/>
  <c r="L110" i="10"/>
  <c r="F110" i="10"/>
  <c r="G104" i="10"/>
  <c r="G97" i="10"/>
  <c r="K9" i="10"/>
  <c r="I62" i="10"/>
  <c r="D52" i="10"/>
  <c r="C52" i="10"/>
  <c r="I42" i="10"/>
  <c r="G42" i="10"/>
  <c r="G29" i="10"/>
  <c r="E24" i="10"/>
  <c r="F24" i="10"/>
  <c r="D148" i="10"/>
  <c r="C148" i="10"/>
  <c r="G148" i="10"/>
  <c r="D145" i="10"/>
  <c r="G145" i="10"/>
  <c r="E144" i="10"/>
  <c r="D144" i="10"/>
  <c r="J144" i="10"/>
  <c r="F144" i="10"/>
  <c r="L144" i="10"/>
  <c r="D128" i="10"/>
  <c r="C128" i="10"/>
  <c r="G128" i="10"/>
  <c r="D125" i="10"/>
  <c r="G125" i="10"/>
  <c r="D107" i="10"/>
  <c r="G107" i="10"/>
  <c r="C96" i="10"/>
  <c r="E96" i="10"/>
  <c r="J96" i="10"/>
  <c r="F96" i="10"/>
  <c r="L96" i="10"/>
  <c r="C48" i="10"/>
  <c r="F48" i="10"/>
  <c r="G31" i="10"/>
  <c r="H144" i="10"/>
  <c r="C135" i="10"/>
  <c r="D135" i="10"/>
  <c r="I135" i="10"/>
  <c r="E135" i="10"/>
  <c r="J135" i="10"/>
  <c r="D124" i="10"/>
  <c r="C124" i="10"/>
  <c r="G124" i="10"/>
  <c r="D121" i="10"/>
  <c r="G121" i="10"/>
  <c r="D106" i="10"/>
  <c r="C106" i="10"/>
  <c r="G106" i="10"/>
  <c r="D103" i="10"/>
  <c r="G103" i="10"/>
  <c r="I96" i="10"/>
  <c r="I80" i="10"/>
  <c r="H62" i="10"/>
  <c r="F50" i="10"/>
  <c r="I44" i="10"/>
  <c r="K44" i="10"/>
  <c r="G25" i="10"/>
  <c r="H16" i="10"/>
  <c r="F16" i="10"/>
  <c r="J16" i="10"/>
  <c r="F13" i="10"/>
  <c r="E13" i="10"/>
  <c r="D6" i="10"/>
  <c r="K6" i="10"/>
  <c r="F6" i="10"/>
  <c r="J6" i="10"/>
  <c r="G144" i="10"/>
  <c r="D138" i="10"/>
  <c r="C138" i="10"/>
  <c r="F138" i="10"/>
  <c r="L135" i="10"/>
  <c r="D120" i="10"/>
  <c r="C120" i="10"/>
  <c r="G120" i="10"/>
  <c r="D117" i="10"/>
  <c r="G117" i="10"/>
  <c r="D102" i="10"/>
  <c r="C102" i="10"/>
  <c r="G102" i="10"/>
  <c r="D99" i="10"/>
  <c r="G99" i="10"/>
  <c r="H96" i="10"/>
  <c r="K42" i="10"/>
  <c r="F46" i="10"/>
  <c r="G46" i="10"/>
  <c r="H21" i="10"/>
  <c r="F21" i="10"/>
  <c r="D112" i="10"/>
  <c r="C112" i="10"/>
  <c r="G112" i="10"/>
  <c r="C109" i="10"/>
  <c r="D109" i="10"/>
  <c r="I109" i="10"/>
  <c r="E109" i="10"/>
  <c r="J109" i="10"/>
  <c r="C51" i="10"/>
  <c r="I51" i="10"/>
  <c r="G37" i="10"/>
  <c r="F37" i="10"/>
  <c r="L21" i="10"/>
  <c r="L109" i="10"/>
  <c r="C93" i="10"/>
  <c r="C91" i="10"/>
  <c r="I89" i="10"/>
  <c r="C87" i="10"/>
  <c r="C83" i="10"/>
  <c r="F80" i="10"/>
  <c r="L78" i="10"/>
  <c r="H72" i="10"/>
  <c r="H68" i="10"/>
  <c r="H66" i="10"/>
  <c r="D62" i="10"/>
  <c r="H60" i="10"/>
  <c r="I56" i="10"/>
  <c r="G52" i="10"/>
  <c r="G51" i="10"/>
  <c r="F42" i="10"/>
  <c r="F29" i="10"/>
  <c r="G27" i="10"/>
  <c r="E21" i="10"/>
  <c r="D149" i="10"/>
  <c r="G149" i="10"/>
  <c r="C145" i="10"/>
  <c r="C144" i="10"/>
  <c r="D142" i="10"/>
  <c r="H142" i="10"/>
  <c r="E142" i="10"/>
  <c r="I142" i="10"/>
  <c r="H135" i="10"/>
  <c r="D132" i="10"/>
  <c r="C132" i="10"/>
  <c r="G132" i="10"/>
  <c r="D129" i="10"/>
  <c r="G129" i="10"/>
  <c r="C125" i="10"/>
  <c r="D116" i="10"/>
  <c r="C116" i="10"/>
  <c r="G116" i="10"/>
  <c r="D113" i="10"/>
  <c r="G113" i="10"/>
  <c r="F109" i="10"/>
  <c r="C107" i="10"/>
  <c r="D98" i="10"/>
  <c r="C98" i="10"/>
  <c r="G98" i="10"/>
  <c r="E97" i="10"/>
  <c r="C97" i="10"/>
  <c r="H97" i="10"/>
  <c r="D97" i="10"/>
  <c r="J97" i="10"/>
  <c r="D96" i="10"/>
  <c r="I139" i="10"/>
  <c r="D139" i="10"/>
  <c r="C137" i="10"/>
  <c r="K7" i="10"/>
  <c r="J12" i="10"/>
  <c r="L9" i="10"/>
  <c r="J5" i="10"/>
  <c r="H3" i="10"/>
  <c r="D24" i="9"/>
  <c r="C24" i="9"/>
  <c r="G24" i="9"/>
  <c r="D16" i="9"/>
  <c r="C16" i="9"/>
  <c r="G16" i="9"/>
  <c r="D8" i="9"/>
  <c r="C8" i="9"/>
  <c r="G8" i="9"/>
  <c r="D141" i="9"/>
  <c r="E141" i="9"/>
  <c r="L141" i="9"/>
  <c r="F141" i="9"/>
  <c r="H141" i="9"/>
  <c r="D133" i="9"/>
  <c r="E133" i="9"/>
  <c r="L133" i="9"/>
  <c r="F133" i="9"/>
  <c r="H133" i="9"/>
  <c r="D127" i="9"/>
  <c r="E127" i="9"/>
  <c r="L127" i="9"/>
  <c r="F127" i="9"/>
  <c r="H127" i="9"/>
  <c r="D121" i="9"/>
  <c r="E121" i="9"/>
  <c r="L121" i="9"/>
  <c r="F121" i="9"/>
  <c r="H121" i="9"/>
  <c r="D58" i="9"/>
  <c r="I58" i="9"/>
  <c r="D41" i="9"/>
  <c r="E41" i="9"/>
  <c r="L41" i="9"/>
  <c r="F41" i="9"/>
  <c r="H41" i="9"/>
  <c r="D143" i="9"/>
  <c r="E143" i="9"/>
  <c r="L143" i="9"/>
  <c r="F143" i="9"/>
  <c r="H143" i="9"/>
  <c r="D135" i="9"/>
  <c r="E135" i="9"/>
  <c r="L135" i="9"/>
  <c r="F135" i="9"/>
  <c r="H135" i="9"/>
  <c r="D129" i="9"/>
  <c r="H129" i="9"/>
  <c r="D123" i="9"/>
  <c r="H123" i="9"/>
  <c r="D120" i="9"/>
  <c r="E120" i="9"/>
  <c r="J120" i="9"/>
  <c r="L120" i="9"/>
  <c r="D70" i="9"/>
  <c r="F70" i="9"/>
  <c r="G70" i="9"/>
  <c r="H70" i="9"/>
  <c r="D43" i="9"/>
  <c r="E43" i="9"/>
  <c r="L43" i="9"/>
  <c r="F43" i="9"/>
  <c r="H43" i="9"/>
  <c r="F31" i="9"/>
  <c r="D31" i="9"/>
  <c r="I31" i="9"/>
  <c r="J31" i="9"/>
  <c r="D28" i="9"/>
  <c r="C28" i="9"/>
  <c r="G28" i="9"/>
  <c r="D20" i="9"/>
  <c r="C20" i="9"/>
  <c r="G20" i="9"/>
  <c r="D12" i="9"/>
  <c r="C12" i="9"/>
  <c r="G12" i="9"/>
  <c r="D4" i="9"/>
  <c r="C4" i="9"/>
  <c r="G4" i="9"/>
  <c r="E3" i="9"/>
  <c r="C3" i="9"/>
  <c r="H3" i="9"/>
  <c r="D3" i="9"/>
  <c r="J3" i="9"/>
  <c r="D151" i="9"/>
  <c r="E151" i="9"/>
  <c r="L151" i="9"/>
  <c r="F151" i="9"/>
  <c r="D149" i="9"/>
  <c r="E149" i="9"/>
  <c r="L149" i="9"/>
  <c r="F149" i="9"/>
  <c r="D147" i="9"/>
  <c r="E147" i="9"/>
  <c r="L147" i="9"/>
  <c r="F147" i="9"/>
  <c r="D145" i="9"/>
  <c r="E145" i="9"/>
  <c r="L145" i="9"/>
  <c r="F145" i="9"/>
  <c r="D137" i="9"/>
  <c r="E137" i="9"/>
  <c r="L137" i="9"/>
  <c r="F137" i="9"/>
  <c r="H137" i="9"/>
  <c r="D45" i="9"/>
  <c r="E45" i="9"/>
  <c r="L45" i="9"/>
  <c r="F45" i="9"/>
  <c r="H45" i="9"/>
  <c r="L3" i="9"/>
  <c r="J141" i="9"/>
  <c r="D139" i="9"/>
  <c r="E139" i="9"/>
  <c r="L139" i="9"/>
  <c r="F139" i="9"/>
  <c r="H139" i="9"/>
  <c r="J133" i="9"/>
  <c r="D131" i="9"/>
  <c r="E131" i="9"/>
  <c r="L131" i="9"/>
  <c r="F131" i="9"/>
  <c r="H131" i="9"/>
  <c r="J127" i="9"/>
  <c r="D125" i="9"/>
  <c r="E125" i="9"/>
  <c r="L125" i="9"/>
  <c r="F125" i="9"/>
  <c r="H125" i="9"/>
  <c r="J121" i="9"/>
  <c r="D84" i="9"/>
  <c r="J84" i="9"/>
  <c r="D68" i="9"/>
  <c r="H68" i="9"/>
  <c r="L68" i="9"/>
  <c r="F49" i="9"/>
  <c r="D49" i="9"/>
  <c r="I49" i="9"/>
  <c r="J49" i="9"/>
  <c r="J41" i="9"/>
  <c r="D39" i="9"/>
  <c r="E39" i="9"/>
  <c r="L39" i="9"/>
  <c r="F39" i="9"/>
  <c r="H39" i="9"/>
  <c r="L87" i="9"/>
  <c r="L86" i="9"/>
  <c r="F79" i="9"/>
  <c r="D71" i="9"/>
  <c r="L56" i="9"/>
  <c r="I54" i="9"/>
  <c r="J47" i="9"/>
  <c r="D33" i="9"/>
  <c r="J29" i="9"/>
  <c r="F87" i="9"/>
  <c r="J86" i="9"/>
  <c r="L66" i="9"/>
  <c r="I47" i="9"/>
  <c r="I46" i="9"/>
  <c r="J37" i="9"/>
  <c r="I29" i="9"/>
  <c r="L78" i="9"/>
  <c r="J82" i="9"/>
  <c r="J78" i="9"/>
  <c r="L50" i="9"/>
  <c r="J198" i="9"/>
  <c r="J197" i="9"/>
  <c r="J196" i="9"/>
  <c r="J195" i="9"/>
  <c r="J194" i="9"/>
  <c r="J193" i="9"/>
  <c r="J192" i="9"/>
  <c r="L182" i="9"/>
  <c r="L179" i="9"/>
  <c r="L176" i="9"/>
  <c r="J175" i="9"/>
  <c r="L82" i="9"/>
  <c r="G26" i="9"/>
  <c r="C25" i="9"/>
  <c r="G22" i="9"/>
  <c r="C21" i="9"/>
  <c r="G18" i="9"/>
  <c r="C17" i="9"/>
  <c r="G14" i="9"/>
  <c r="C13" i="9"/>
  <c r="G10" i="9"/>
  <c r="C9" i="9"/>
  <c r="G6" i="9"/>
  <c r="C5" i="9"/>
  <c r="H120" i="9"/>
  <c r="I119" i="9"/>
  <c r="H118" i="9"/>
  <c r="D90" i="9"/>
  <c r="F86" i="9"/>
  <c r="F82" i="9"/>
  <c r="D80" i="9"/>
  <c r="D79" i="9"/>
  <c r="G78" i="9"/>
  <c r="J76" i="9"/>
  <c r="I66" i="9"/>
  <c r="H50" i="9"/>
  <c r="H49" i="9"/>
  <c r="I48" i="9"/>
  <c r="H47" i="9"/>
  <c r="D46" i="9"/>
  <c r="I37" i="9"/>
  <c r="I36" i="9"/>
  <c r="H35" i="9"/>
  <c r="I34" i="9"/>
  <c r="H33" i="9"/>
  <c r="I32" i="9"/>
  <c r="H31" i="9"/>
  <c r="I30" i="9"/>
  <c r="H29" i="9"/>
  <c r="I198" i="9"/>
  <c r="I197" i="9"/>
  <c r="I196" i="9"/>
  <c r="I195" i="9"/>
  <c r="I194" i="9"/>
  <c r="I193" i="9"/>
  <c r="I192" i="9"/>
  <c r="J182" i="9"/>
  <c r="L180" i="9"/>
  <c r="J179" i="9"/>
  <c r="L177" i="9"/>
  <c r="J176" i="9"/>
  <c r="H175" i="9"/>
  <c r="G27" i="9"/>
  <c r="C26" i="9"/>
  <c r="G23" i="9"/>
  <c r="C22" i="9"/>
  <c r="G19" i="9"/>
  <c r="C18" i="9"/>
  <c r="G15" i="9"/>
  <c r="C14" i="9"/>
  <c r="G11" i="9"/>
  <c r="C10" i="9"/>
  <c r="G7" i="9"/>
  <c r="C6" i="9"/>
  <c r="F120" i="9"/>
  <c r="D119" i="9"/>
  <c r="D82" i="9"/>
  <c r="F78" i="9"/>
  <c r="L71" i="9"/>
  <c r="F66" i="9"/>
  <c r="D64" i="9"/>
  <c r="F63" i="9"/>
  <c r="D59" i="9"/>
  <c r="F57" i="9"/>
  <c r="D51" i="9"/>
  <c r="D50" i="9"/>
  <c r="E49" i="9"/>
  <c r="D48" i="9"/>
  <c r="E47" i="9"/>
  <c r="E37" i="9"/>
  <c r="D36" i="9"/>
  <c r="E35" i="9"/>
  <c r="D34" i="9"/>
  <c r="E33" i="9"/>
  <c r="D32" i="9"/>
  <c r="E31" i="9"/>
  <c r="D30" i="9"/>
  <c r="E29" i="9"/>
  <c r="J199" i="9"/>
  <c r="F198" i="9"/>
  <c r="F197" i="9"/>
  <c r="F196" i="9"/>
  <c r="F195" i="9"/>
  <c r="F194" i="9"/>
  <c r="F193" i="9"/>
  <c r="F192" i="9"/>
  <c r="F182" i="9"/>
  <c r="J180" i="9"/>
  <c r="F179" i="9"/>
  <c r="J177" i="9"/>
  <c r="F176" i="9"/>
  <c r="F175" i="9"/>
  <c r="J153" i="9"/>
  <c r="J36" i="8"/>
  <c r="L25" i="8"/>
  <c r="J33" i="8"/>
  <c r="L38" i="8"/>
  <c r="D36" i="8"/>
  <c r="F33" i="8"/>
  <c r="L31" i="8"/>
  <c r="F25" i="8"/>
  <c r="H36" i="8"/>
  <c r="J25" i="8"/>
  <c r="F38" i="8"/>
  <c r="J37" i="8"/>
  <c r="L36" i="8"/>
  <c r="C36" i="8"/>
  <c r="D33" i="8"/>
  <c r="D31" i="8"/>
  <c r="D25" i="8"/>
  <c r="J6" i="8"/>
  <c r="C40" i="8"/>
  <c r="G40" i="8"/>
  <c r="L40" i="8"/>
  <c r="L2" i="8"/>
  <c r="I2" i="8"/>
  <c r="E5" i="8"/>
  <c r="I5" i="8"/>
  <c r="C34" i="8"/>
  <c r="G34" i="8"/>
  <c r="L34" i="8"/>
  <c r="C29" i="8"/>
  <c r="D29" i="8"/>
  <c r="L29" i="8"/>
  <c r="G29" i="8"/>
  <c r="F29" i="8"/>
  <c r="J31" i="8"/>
  <c r="G31" i="8"/>
  <c r="J38" i="8"/>
  <c r="G36" i="8"/>
  <c r="H35" i="8"/>
  <c r="G33" i="8"/>
  <c r="F31" i="8"/>
  <c r="G25" i="8"/>
  <c r="J3" i="8"/>
  <c r="G17" i="7"/>
  <c r="F17" i="7"/>
  <c r="J17" i="7"/>
  <c r="L17" i="7"/>
  <c r="D17" i="7"/>
  <c r="L6" i="7"/>
  <c r="F6" i="7"/>
  <c r="J5" i="7"/>
  <c r="D20" i="7"/>
  <c r="K20" i="7"/>
  <c r="D12" i="7"/>
  <c r="C12" i="7"/>
  <c r="G12" i="7"/>
  <c r="D8" i="7"/>
  <c r="C8" i="7"/>
  <c r="G8" i="7"/>
  <c r="C16" i="7"/>
  <c r="D16" i="7"/>
  <c r="I16" i="7"/>
  <c r="E16" i="7"/>
  <c r="J16" i="7"/>
  <c r="D13" i="7"/>
  <c r="G13" i="7"/>
  <c r="D9" i="7"/>
  <c r="G9" i="7"/>
  <c r="C3" i="7"/>
  <c r="D3" i="7"/>
  <c r="I3" i="7"/>
  <c r="E3" i="7"/>
  <c r="J3" i="7"/>
  <c r="H16" i="7"/>
  <c r="H3" i="7"/>
  <c r="G20" i="7"/>
  <c r="D19" i="7"/>
  <c r="G19" i="7"/>
  <c r="F16" i="7"/>
  <c r="C13" i="7"/>
  <c r="C9" i="7"/>
  <c r="F3" i="7"/>
  <c r="C18" i="7"/>
  <c r="H17" i="7"/>
  <c r="C17" i="7"/>
  <c r="C11" i="7"/>
  <c r="C7" i="7"/>
  <c r="J7" i="6"/>
  <c r="H6" i="6"/>
  <c r="J5" i="6"/>
  <c r="J6" i="6"/>
  <c r="L5" i="6"/>
  <c r="I13" i="6"/>
  <c r="H7" i="6"/>
  <c r="C6" i="6"/>
  <c r="F5" i="6"/>
  <c r="H13" i="6"/>
  <c r="F40" i="6"/>
  <c r="H22" i="6"/>
  <c r="E13" i="6"/>
  <c r="G8" i="6"/>
  <c r="G6" i="6"/>
  <c r="E5" i="6"/>
  <c r="J3" i="6"/>
  <c r="I18" i="6"/>
  <c r="C15" i="6"/>
  <c r="J13" i="6"/>
  <c r="D13" i="6"/>
  <c r="G10" i="6"/>
  <c r="L6" i="6"/>
  <c r="D6" i="6"/>
  <c r="J27" i="5"/>
  <c r="D29" i="5"/>
  <c r="H27" i="5"/>
  <c r="C27" i="5"/>
  <c r="H29" i="5"/>
  <c r="G27" i="5"/>
  <c r="G29" i="5"/>
  <c r="L27" i="5"/>
  <c r="D27" i="5"/>
  <c r="H26" i="5"/>
  <c r="I37" i="6"/>
  <c r="G16" i="6"/>
  <c r="L8" i="6"/>
  <c r="F8" i="6"/>
  <c r="F7" i="6"/>
  <c r="H3" i="6"/>
  <c r="F39" i="6"/>
  <c r="C16" i="6"/>
  <c r="H14" i="6"/>
  <c r="L13" i="6"/>
  <c r="F13" i="6"/>
  <c r="G9" i="6"/>
  <c r="J8" i="6"/>
  <c r="D8" i="6"/>
  <c r="L7" i="6"/>
  <c r="E7" i="6"/>
  <c r="H5" i="6"/>
  <c r="F3" i="6"/>
  <c r="I17" i="6"/>
  <c r="C14" i="6"/>
  <c r="C9" i="6"/>
  <c r="H8" i="6"/>
  <c r="C8" i="6"/>
  <c r="J35" i="6"/>
  <c r="J40" i="6"/>
  <c r="J39" i="6"/>
  <c r="F35" i="6"/>
  <c r="E18" i="6"/>
  <c r="D17" i="6"/>
  <c r="L14" i="6"/>
  <c r="F14" i="6"/>
  <c r="C10" i="6"/>
  <c r="I7" i="6"/>
  <c r="D7" i="6"/>
  <c r="I5" i="6"/>
  <c r="D5" i="6"/>
  <c r="L3" i="6"/>
  <c r="E3" i="6"/>
  <c r="H18" i="6"/>
  <c r="G14" i="6"/>
  <c r="I40" i="6"/>
  <c r="I39" i="6"/>
  <c r="J37" i="6"/>
  <c r="E35" i="6"/>
  <c r="J18" i="6"/>
  <c r="D18" i="6"/>
  <c r="G15" i="6"/>
  <c r="J14" i="6"/>
  <c r="D14" i="6"/>
  <c r="C29" i="5"/>
  <c r="J26" i="5"/>
  <c r="I3" i="5"/>
  <c r="L28" i="5"/>
  <c r="J28" i="5"/>
  <c r="L26" i="5"/>
  <c r="F26" i="5"/>
  <c r="J3" i="5"/>
  <c r="G28" i="5"/>
  <c r="E26" i="5"/>
  <c r="F28" i="5"/>
  <c r="I26" i="5"/>
  <c r="D26" i="5"/>
  <c r="J7" i="5"/>
  <c r="J4" i="5"/>
  <c r="F3" i="5"/>
  <c r="H18" i="4"/>
  <c r="F8" i="4"/>
  <c r="L4" i="4"/>
  <c r="J6" i="4"/>
  <c r="H4" i="4"/>
  <c r="H9" i="4"/>
  <c r="H8" i="4"/>
  <c r="F6" i="4"/>
  <c r="J5" i="4"/>
  <c r="F4" i="4"/>
  <c r="J3" i="4"/>
  <c r="H31" i="3"/>
  <c r="H30" i="3"/>
  <c r="F28" i="18"/>
  <c r="J28" i="18"/>
  <c r="D28" i="18"/>
  <c r="L28" i="18"/>
  <c r="G28" i="18"/>
  <c r="H28" i="18"/>
  <c r="C28" i="18"/>
  <c r="H27" i="18"/>
  <c r="C27" i="18"/>
  <c r="F26" i="18"/>
  <c r="J25" i="18"/>
  <c r="D25" i="18"/>
  <c r="H25" i="18"/>
  <c r="C25" i="18"/>
  <c r="G24" i="18"/>
  <c r="J23" i="18"/>
  <c r="I22" i="18"/>
  <c r="J21" i="18"/>
  <c r="I20" i="18"/>
  <c r="J18" i="18"/>
  <c r="I18" i="18"/>
  <c r="J17" i="18"/>
  <c r="I16" i="18"/>
  <c r="J15" i="18"/>
  <c r="I14" i="18"/>
  <c r="J13" i="18"/>
  <c r="I12" i="18"/>
  <c r="J11" i="18"/>
  <c r="I10" i="18"/>
  <c r="J9" i="18"/>
  <c r="I8" i="18"/>
  <c r="J7" i="18"/>
  <c r="I6" i="18"/>
  <c r="J5" i="18"/>
  <c r="I4" i="18"/>
  <c r="E3" i="18"/>
  <c r="F2" i="18"/>
  <c r="J24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I28" i="18"/>
  <c r="I27" i="18"/>
  <c r="I26" i="18"/>
  <c r="I25" i="18"/>
  <c r="I24" i="18"/>
  <c r="C24" i="18"/>
  <c r="D24" i="18"/>
  <c r="C23" i="18"/>
  <c r="G23" i="18"/>
  <c r="D23" i="18"/>
  <c r="H23" i="18"/>
  <c r="L23" i="18"/>
  <c r="C22" i="18"/>
  <c r="G22" i="18"/>
  <c r="D22" i="18"/>
  <c r="H22" i="18"/>
  <c r="L22" i="18"/>
  <c r="C21" i="18"/>
  <c r="G21" i="18"/>
  <c r="D21" i="18"/>
  <c r="H21" i="18"/>
  <c r="L21" i="18"/>
  <c r="C20" i="18"/>
  <c r="G20" i="18"/>
  <c r="D20" i="18"/>
  <c r="H20" i="18"/>
  <c r="L20" i="18"/>
  <c r="C19" i="18"/>
  <c r="G19" i="18"/>
  <c r="D19" i="18"/>
  <c r="H19" i="18"/>
  <c r="L19" i="18"/>
  <c r="C18" i="18"/>
  <c r="G18" i="18"/>
  <c r="D18" i="18"/>
  <c r="H18" i="18"/>
  <c r="L18" i="18"/>
  <c r="C17" i="18"/>
  <c r="G17" i="18"/>
  <c r="D17" i="18"/>
  <c r="H17" i="18"/>
  <c r="L17" i="18"/>
  <c r="C16" i="18"/>
  <c r="G16" i="18"/>
  <c r="D16" i="18"/>
  <c r="H16" i="18"/>
  <c r="L16" i="18"/>
  <c r="C15" i="18"/>
  <c r="G15" i="18"/>
  <c r="D15" i="18"/>
  <c r="H15" i="18"/>
  <c r="L15" i="18"/>
  <c r="C14" i="18"/>
  <c r="G14" i="18"/>
  <c r="D14" i="18"/>
  <c r="H14" i="18"/>
  <c r="L14" i="18"/>
  <c r="C13" i="18"/>
  <c r="G13" i="18"/>
  <c r="D13" i="18"/>
  <c r="H13" i="18"/>
  <c r="L13" i="18"/>
  <c r="C12" i="18"/>
  <c r="G12" i="18"/>
  <c r="D12" i="18"/>
  <c r="H12" i="18"/>
  <c r="L12" i="18"/>
  <c r="C11" i="18"/>
  <c r="G11" i="18"/>
  <c r="D11" i="18"/>
  <c r="H11" i="18"/>
  <c r="L11" i="18"/>
  <c r="C10" i="18"/>
  <c r="G10" i="18"/>
  <c r="D10" i="18"/>
  <c r="H10" i="18"/>
  <c r="L10" i="18"/>
  <c r="C9" i="18"/>
  <c r="G9" i="18"/>
  <c r="D9" i="18"/>
  <c r="H9" i="18"/>
  <c r="L9" i="18"/>
  <c r="C8" i="18"/>
  <c r="G8" i="18"/>
  <c r="D8" i="18"/>
  <c r="H8" i="18"/>
  <c r="L8" i="18"/>
  <c r="C7" i="18"/>
  <c r="G7" i="18"/>
  <c r="D7" i="18"/>
  <c r="H7" i="18"/>
  <c r="L7" i="18"/>
  <c r="C6" i="18"/>
  <c r="G6" i="18"/>
  <c r="D6" i="18"/>
  <c r="H6" i="18"/>
  <c r="L6" i="18"/>
  <c r="C5" i="18"/>
  <c r="G5" i="18"/>
  <c r="D5" i="18"/>
  <c r="H5" i="18"/>
  <c r="L5" i="18"/>
  <c r="C4" i="18"/>
  <c r="G4" i="18"/>
  <c r="D4" i="18"/>
  <c r="H4" i="18"/>
  <c r="L4" i="18"/>
  <c r="L3" i="18"/>
  <c r="H3" i="18"/>
  <c r="D3" i="18"/>
  <c r="G3" i="18"/>
  <c r="C2" i="18"/>
  <c r="G2" i="18"/>
  <c r="D2" i="18"/>
  <c r="H2" i="18"/>
  <c r="L2" i="18"/>
  <c r="J2" i="18"/>
  <c r="E2" i="18"/>
  <c r="I2" i="18"/>
  <c r="J17" i="17"/>
  <c r="I16" i="17"/>
  <c r="J15" i="17"/>
  <c r="I14" i="17"/>
  <c r="J13" i="17"/>
  <c r="I12" i="17"/>
  <c r="E11" i="17"/>
  <c r="E10" i="17"/>
  <c r="E9" i="17"/>
  <c r="E8" i="17"/>
  <c r="E7" i="17"/>
  <c r="E6" i="17"/>
  <c r="E5" i="17"/>
  <c r="E4" i="17"/>
  <c r="E3" i="17"/>
  <c r="I2" i="17"/>
  <c r="E2" i="17"/>
  <c r="C20" i="17"/>
  <c r="G20" i="17"/>
  <c r="D20" i="17"/>
  <c r="H20" i="17"/>
  <c r="L20" i="17"/>
  <c r="E20" i="17"/>
  <c r="F20" i="17"/>
  <c r="C18" i="17"/>
  <c r="G18" i="17"/>
  <c r="D18" i="17"/>
  <c r="H18" i="17"/>
  <c r="L18" i="17"/>
  <c r="E18" i="17"/>
  <c r="F18" i="17"/>
  <c r="C19" i="17"/>
  <c r="G19" i="17"/>
  <c r="D19" i="17"/>
  <c r="H19" i="17"/>
  <c r="L19" i="17"/>
  <c r="E19" i="17"/>
  <c r="F19" i="17"/>
  <c r="J20" i="17"/>
  <c r="J19" i="17"/>
  <c r="J18" i="17"/>
  <c r="I20" i="17"/>
  <c r="I19" i="17"/>
  <c r="I18" i="17"/>
  <c r="F17" i="17"/>
  <c r="F16" i="17"/>
  <c r="F15" i="17"/>
  <c r="F14" i="17"/>
  <c r="F13" i="17"/>
  <c r="F12" i="17"/>
  <c r="C17" i="17"/>
  <c r="G17" i="17"/>
  <c r="D17" i="17"/>
  <c r="H17" i="17"/>
  <c r="L17" i="17"/>
  <c r="C16" i="17"/>
  <c r="G16" i="17"/>
  <c r="D16" i="17"/>
  <c r="H16" i="17"/>
  <c r="L16" i="17"/>
  <c r="C15" i="17"/>
  <c r="G15" i="17"/>
  <c r="D15" i="17"/>
  <c r="H15" i="17"/>
  <c r="L15" i="17"/>
  <c r="C14" i="17"/>
  <c r="G14" i="17"/>
  <c r="D14" i="17"/>
  <c r="H14" i="17"/>
  <c r="L14" i="17"/>
  <c r="C13" i="17"/>
  <c r="G13" i="17"/>
  <c r="D13" i="17"/>
  <c r="H13" i="17"/>
  <c r="L13" i="17"/>
  <c r="C12" i="17"/>
  <c r="G12" i="17"/>
  <c r="D12" i="17"/>
  <c r="H12" i="17"/>
  <c r="L12" i="17"/>
  <c r="C11" i="17"/>
  <c r="G11" i="17"/>
  <c r="D11" i="17"/>
  <c r="H11" i="17"/>
  <c r="L11" i="17"/>
  <c r="C10" i="17"/>
  <c r="G10" i="17"/>
  <c r="D10" i="17"/>
  <c r="H10" i="17"/>
  <c r="L10" i="17"/>
  <c r="C9" i="17"/>
  <c r="G9" i="17"/>
  <c r="D9" i="17"/>
  <c r="H9" i="17"/>
  <c r="L9" i="17"/>
  <c r="C8" i="17"/>
  <c r="G8" i="17"/>
  <c r="D8" i="17"/>
  <c r="H8" i="17"/>
  <c r="L8" i="17"/>
  <c r="C7" i="17"/>
  <c r="G7" i="17"/>
  <c r="D7" i="17"/>
  <c r="H7" i="17"/>
  <c r="L7" i="17"/>
  <c r="C6" i="17"/>
  <c r="G6" i="17"/>
  <c r="D6" i="17"/>
  <c r="H6" i="17"/>
  <c r="L6" i="17"/>
  <c r="C5" i="17"/>
  <c r="G5" i="17"/>
  <c r="D5" i="17"/>
  <c r="H5" i="17"/>
  <c r="L5" i="17"/>
  <c r="C4" i="17"/>
  <c r="G4" i="17"/>
  <c r="D4" i="17"/>
  <c r="H4" i="17"/>
  <c r="L4" i="17"/>
  <c r="L3" i="17"/>
  <c r="H3" i="17"/>
  <c r="D3" i="17"/>
  <c r="G3" i="17"/>
  <c r="F2" i="17"/>
  <c r="J2" i="17"/>
  <c r="C2" i="17"/>
  <c r="G2" i="17"/>
  <c r="D2" i="17"/>
  <c r="H2" i="17"/>
  <c r="G11" i="16"/>
  <c r="F3" i="16"/>
  <c r="E3" i="16"/>
  <c r="G4" i="16"/>
  <c r="I3" i="16"/>
  <c r="C3" i="16"/>
  <c r="E2" i="16"/>
  <c r="I2" i="16"/>
  <c r="D12" i="16"/>
  <c r="H12" i="16"/>
  <c r="L12" i="16"/>
  <c r="C12" i="16"/>
  <c r="I12" i="16"/>
  <c r="E12" i="16"/>
  <c r="J12" i="16"/>
  <c r="F12" i="16"/>
  <c r="K12" i="16"/>
  <c r="G12" i="16"/>
  <c r="D10" i="16"/>
  <c r="H10" i="16"/>
  <c r="L10" i="16"/>
  <c r="C10" i="16"/>
  <c r="I10" i="16"/>
  <c r="E10" i="16"/>
  <c r="J10" i="16"/>
  <c r="F10" i="16"/>
  <c r="K10" i="16"/>
  <c r="D6" i="16"/>
  <c r="H6" i="16"/>
  <c r="L6" i="16"/>
  <c r="C6" i="16"/>
  <c r="I6" i="16"/>
  <c r="E6" i="16"/>
  <c r="J6" i="16"/>
  <c r="F6" i="16"/>
  <c r="K6" i="16"/>
  <c r="D11" i="16"/>
  <c r="H11" i="16"/>
  <c r="L11" i="16"/>
  <c r="C11" i="16"/>
  <c r="I11" i="16"/>
  <c r="E11" i="16"/>
  <c r="J11" i="16"/>
  <c r="F11" i="16"/>
  <c r="K11" i="16"/>
  <c r="D7" i="16"/>
  <c r="H7" i="16"/>
  <c r="L7" i="16"/>
  <c r="C7" i="16"/>
  <c r="I7" i="16"/>
  <c r="E7" i="16"/>
  <c r="J7" i="16"/>
  <c r="F7" i="16"/>
  <c r="K7" i="16"/>
  <c r="D8" i="16"/>
  <c r="H8" i="16"/>
  <c r="L8" i="16"/>
  <c r="C8" i="16"/>
  <c r="I8" i="16"/>
  <c r="E8" i="16"/>
  <c r="J8" i="16"/>
  <c r="F8" i="16"/>
  <c r="K8" i="16"/>
  <c r="D9" i="16"/>
  <c r="H9" i="16"/>
  <c r="L9" i="16"/>
  <c r="C9" i="16"/>
  <c r="I9" i="16"/>
  <c r="E9" i="16"/>
  <c r="J9" i="16"/>
  <c r="F9" i="16"/>
  <c r="D5" i="16"/>
  <c r="H5" i="16"/>
  <c r="L5" i="16"/>
  <c r="C5" i="16"/>
  <c r="I5" i="16"/>
  <c r="E5" i="16"/>
  <c r="J5" i="16"/>
  <c r="F5" i="16"/>
  <c r="K5" i="16"/>
  <c r="K4" i="16"/>
  <c r="F4" i="16"/>
  <c r="J4" i="16"/>
  <c r="E4" i="16"/>
  <c r="I4" i="16"/>
  <c r="D4" i="16"/>
  <c r="H4" i="16"/>
  <c r="L4" i="16"/>
  <c r="L3" i="16"/>
  <c r="H3" i="16"/>
  <c r="F2" i="16"/>
  <c r="J2" i="16"/>
  <c r="C2" i="16"/>
  <c r="G2" i="16"/>
  <c r="K2" i="16"/>
  <c r="D2" i="16"/>
  <c r="H2" i="16"/>
  <c r="I179" i="15"/>
  <c r="G178" i="15"/>
  <c r="J177" i="15"/>
  <c r="F177" i="15"/>
  <c r="I177" i="15"/>
  <c r="L177" i="15"/>
  <c r="H177" i="15"/>
  <c r="D177" i="15"/>
  <c r="E177" i="15"/>
  <c r="G177" i="15"/>
  <c r="G176" i="15"/>
  <c r="C176" i="15"/>
  <c r="I176" i="15"/>
  <c r="G175" i="15"/>
  <c r="G174" i="15"/>
  <c r="I174" i="15"/>
  <c r="E174" i="15"/>
  <c r="J174" i="15"/>
  <c r="F174" i="15"/>
  <c r="L174" i="15"/>
  <c r="H174" i="15"/>
  <c r="I173" i="15"/>
  <c r="E173" i="15"/>
  <c r="J173" i="15"/>
  <c r="F173" i="15"/>
  <c r="L173" i="15"/>
  <c r="H173" i="15"/>
  <c r="I172" i="15"/>
  <c r="E172" i="15"/>
  <c r="J172" i="15"/>
  <c r="F172" i="15"/>
  <c r="L172" i="15"/>
  <c r="H172" i="15"/>
  <c r="J171" i="15"/>
  <c r="F171" i="15"/>
  <c r="I171" i="15"/>
  <c r="E171" i="15"/>
  <c r="L171" i="15"/>
  <c r="H171" i="15"/>
  <c r="I170" i="15"/>
  <c r="G169" i="15"/>
  <c r="I168" i="15"/>
  <c r="E168" i="15"/>
  <c r="L168" i="15"/>
  <c r="H168" i="15"/>
  <c r="I167" i="15"/>
  <c r="G166" i="15"/>
  <c r="J165" i="15"/>
  <c r="F165" i="15"/>
  <c r="E165" i="15"/>
  <c r="L165" i="15"/>
  <c r="H165" i="15"/>
  <c r="D165" i="15"/>
  <c r="I165" i="15"/>
  <c r="G165" i="15"/>
  <c r="I164" i="15"/>
  <c r="D164" i="15"/>
  <c r="G164" i="15"/>
  <c r="G162" i="15"/>
  <c r="I162" i="15"/>
  <c r="E162" i="15"/>
  <c r="J162" i="15"/>
  <c r="F162" i="15"/>
  <c r="L162" i="15"/>
  <c r="H162" i="15"/>
  <c r="J161" i="15"/>
  <c r="F161" i="15"/>
  <c r="I161" i="15"/>
  <c r="E161" i="15"/>
  <c r="L161" i="15"/>
  <c r="H161" i="15"/>
  <c r="J160" i="15"/>
  <c r="F160" i="15"/>
  <c r="I160" i="15"/>
  <c r="E160" i="15"/>
  <c r="L160" i="15"/>
  <c r="H160" i="15"/>
  <c r="J159" i="15"/>
  <c r="F159" i="15"/>
  <c r="I159" i="15"/>
  <c r="E159" i="15"/>
  <c r="L159" i="15"/>
  <c r="H159" i="15"/>
  <c r="I158" i="15"/>
  <c r="G157" i="15"/>
  <c r="I156" i="15"/>
  <c r="E156" i="15"/>
  <c r="L156" i="15"/>
  <c r="H156" i="15"/>
  <c r="J155" i="15"/>
  <c r="F155" i="15"/>
  <c r="I155" i="15"/>
  <c r="E155" i="15"/>
  <c r="L155" i="15"/>
  <c r="H155" i="15"/>
  <c r="J154" i="15"/>
  <c r="F154" i="15"/>
  <c r="I154" i="15"/>
  <c r="E154" i="15"/>
  <c r="L154" i="15"/>
  <c r="H154" i="15"/>
  <c r="I153" i="15"/>
  <c r="E153" i="15"/>
  <c r="J153" i="15"/>
  <c r="F153" i="15"/>
  <c r="L153" i="15"/>
  <c r="H153" i="15"/>
  <c r="I152" i="15"/>
  <c r="E152" i="15"/>
  <c r="J152" i="15"/>
  <c r="F152" i="15"/>
  <c r="L152" i="15"/>
  <c r="H152" i="15"/>
  <c r="J151" i="15"/>
  <c r="F151" i="15"/>
  <c r="I151" i="15"/>
  <c r="E151" i="15"/>
  <c r="L151" i="15"/>
  <c r="H151" i="15"/>
  <c r="J150" i="15"/>
  <c r="F150" i="15"/>
  <c r="I150" i="15"/>
  <c r="E150" i="15"/>
  <c r="L150" i="15"/>
  <c r="H150" i="15"/>
  <c r="I149" i="15"/>
  <c r="E149" i="15"/>
  <c r="J149" i="15"/>
  <c r="F149" i="15"/>
  <c r="L149" i="15"/>
  <c r="H149" i="15"/>
  <c r="J148" i="15"/>
  <c r="F148" i="15"/>
  <c r="I148" i="15"/>
  <c r="E148" i="15"/>
  <c r="L148" i="15"/>
  <c r="H148" i="15"/>
  <c r="I147" i="15"/>
  <c r="E147" i="15"/>
  <c r="J147" i="15"/>
  <c r="F147" i="15"/>
  <c r="L147" i="15"/>
  <c r="H147" i="15"/>
  <c r="J146" i="15"/>
  <c r="F146" i="15"/>
  <c r="I146" i="15"/>
  <c r="E146" i="15"/>
  <c r="L146" i="15"/>
  <c r="H146" i="15"/>
  <c r="J145" i="15"/>
  <c r="F145" i="15"/>
  <c r="I145" i="15"/>
  <c r="E145" i="15"/>
  <c r="L145" i="15"/>
  <c r="H145" i="15"/>
  <c r="I144" i="15"/>
  <c r="E144" i="15"/>
  <c r="J144" i="15"/>
  <c r="F144" i="15"/>
  <c r="L144" i="15"/>
  <c r="H144" i="15"/>
  <c r="I143" i="15"/>
  <c r="E143" i="15"/>
  <c r="J143" i="15"/>
  <c r="F143" i="15"/>
  <c r="L143" i="15"/>
  <c r="H143" i="15"/>
  <c r="J142" i="15"/>
  <c r="F142" i="15"/>
  <c r="I142" i="15"/>
  <c r="E142" i="15"/>
  <c r="L142" i="15"/>
  <c r="H142" i="15"/>
  <c r="J141" i="15"/>
  <c r="F141" i="15"/>
  <c r="I141" i="15"/>
  <c r="E141" i="15"/>
  <c r="L141" i="15"/>
  <c r="H141" i="15"/>
  <c r="J140" i="15"/>
  <c r="F140" i="15"/>
  <c r="I140" i="15"/>
  <c r="E140" i="15"/>
  <c r="L140" i="15"/>
  <c r="H140" i="15"/>
  <c r="I139" i="15"/>
  <c r="E139" i="15"/>
  <c r="J139" i="15"/>
  <c r="F139" i="15"/>
  <c r="L139" i="15"/>
  <c r="H139" i="15"/>
  <c r="J138" i="15"/>
  <c r="F138" i="15"/>
  <c r="I138" i="15"/>
  <c r="E138" i="15"/>
  <c r="L138" i="15"/>
  <c r="H138" i="15"/>
  <c r="I137" i="15"/>
  <c r="E137" i="15"/>
  <c r="J137" i="15"/>
  <c r="F137" i="15"/>
  <c r="L137" i="15"/>
  <c r="H137" i="15"/>
  <c r="J136" i="15"/>
  <c r="F136" i="15"/>
  <c r="I136" i="15"/>
  <c r="E136" i="15"/>
  <c r="L136" i="15"/>
  <c r="H136" i="15"/>
  <c r="I135" i="15"/>
  <c r="E135" i="15"/>
  <c r="J135" i="15"/>
  <c r="F135" i="15"/>
  <c r="L135" i="15"/>
  <c r="H135" i="15"/>
  <c r="I134" i="15"/>
  <c r="E134" i="15"/>
  <c r="J134" i="15"/>
  <c r="F134" i="15"/>
  <c r="L134" i="15"/>
  <c r="H134" i="15"/>
  <c r="J133" i="15"/>
  <c r="F133" i="15"/>
  <c r="I133" i="15"/>
  <c r="E133" i="15"/>
  <c r="L133" i="15"/>
  <c r="H133" i="15"/>
  <c r="J132" i="15"/>
  <c r="F132" i="15"/>
  <c r="I132" i="15"/>
  <c r="E132" i="15"/>
  <c r="L132" i="15"/>
  <c r="H132" i="15"/>
  <c r="I131" i="15"/>
  <c r="E131" i="15"/>
  <c r="J131" i="15"/>
  <c r="F131" i="15"/>
  <c r="L131" i="15"/>
  <c r="H131" i="15"/>
  <c r="I130" i="15"/>
  <c r="E130" i="15"/>
  <c r="J130" i="15"/>
  <c r="F130" i="15"/>
  <c r="L130" i="15"/>
  <c r="H130" i="15"/>
  <c r="I129" i="15"/>
  <c r="E129" i="15"/>
  <c r="J129" i="15"/>
  <c r="F129" i="15"/>
  <c r="L129" i="15"/>
  <c r="H129" i="15"/>
  <c r="I128" i="15"/>
  <c r="E128" i="15"/>
  <c r="J128" i="15"/>
  <c r="F128" i="15"/>
  <c r="L128" i="15"/>
  <c r="H128" i="15"/>
  <c r="J127" i="15"/>
  <c r="F127" i="15"/>
  <c r="I127" i="15"/>
  <c r="E127" i="15"/>
  <c r="L127" i="15"/>
  <c r="H127" i="15"/>
  <c r="J126" i="15"/>
  <c r="F126" i="15"/>
  <c r="I126" i="15"/>
  <c r="E126" i="15"/>
  <c r="L126" i="15"/>
  <c r="H126" i="15"/>
  <c r="I125" i="15"/>
  <c r="G124" i="15"/>
  <c r="H123" i="15"/>
  <c r="C123" i="15"/>
  <c r="F122" i="15"/>
  <c r="F120" i="15"/>
  <c r="L120" i="15"/>
  <c r="G120" i="15"/>
  <c r="J120" i="15"/>
  <c r="D120" i="15"/>
  <c r="H120" i="15"/>
  <c r="C120" i="15"/>
  <c r="H119" i="15"/>
  <c r="C119" i="15"/>
  <c r="L118" i="15"/>
  <c r="G118" i="15"/>
  <c r="J118" i="15"/>
  <c r="D118" i="15"/>
  <c r="F118" i="15"/>
  <c r="H118" i="15"/>
  <c r="C118" i="15"/>
  <c r="H117" i="15"/>
  <c r="C117" i="15"/>
  <c r="F116" i="15"/>
  <c r="J115" i="15"/>
  <c r="D115" i="15"/>
  <c r="L115" i="15"/>
  <c r="G115" i="15"/>
  <c r="F115" i="15"/>
  <c r="H115" i="15"/>
  <c r="C115" i="15"/>
  <c r="L114" i="15"/>
  <c r="G114" i="15"/>
  <c r="F114" i="15"/>
  <c r="J114" i="15"/>
  <c r="D114" i="15"/>
  <c r="H114" i="15"/>
  <c r="C114" i="15"/>
  <c r="H113" i="15"/>
  <c r="C113" i="15"/>
  <c r="L112" i="15"/>
  <c r="G112" i="15"/>
  <c r="F112" i="15"/>
  <c r="J112" i="15"/>
  <c r="D112" i="15"/>
  <c r="H112" i="15"/>
  <c r="C112" i="15"/>
  <c r="H111" i="15"/>
  <c r="C111" i="15"/>
  <c r="J100" i="15"/>
  <c r="J97" i="15"/>
  <c r="I94" i="15"/>
  <c r="J93" i="15"/>
  <c r="I92" i="15"/>
  <c r="J91" i="15"/>
  <c r="I90" i="15"/>
  <c r="E89" i="15"/>
  <c r="G88" i="15"/>
  <c r="J88" i="15"/>
  <c r="E88" i="15"/>
  <c r="F88" i="15"/>
  <c r="I88" i="15"/>
  <c r="C88" i="15"/>
  <c r="J87" i="15"/>
  <c r="E87" i="15"/>
  <c r="G87" i="15"/>
  <c r="F87" i="15"/>
  <c r="I87" i="15"/>
  <c r="C87" i="15"/>
  <c r="I86" i="15"/>
  <c r="C86" i="15"/>
  <c r="G85" i="15"/>
  <c r="I85" i="15"/>
  <c r="C85" i="15"/>
  <c r="F85" i="15"/>
  <c r="J85" i="15"/>
  <c r="E85" i="15"/>
  <c r="I84" i="15"/>
  <c r="C84" i="15"/>
  <c r="G83" i="15"/>
  <c r="J83" i="15"/>
  <c r="E83" i="15"/>
  <c r="F83" i="15"/>
  <c r="I83" i="15"/>
  <c r="C83" i="15"/>
  <c r="I82" i="15"/>
  <c r="C82" i="15"/>
  <c r="F81" i="15"/>
  <c r="J79" i="15"/>
  <c r="E79" i="15"/>
  <c r="G79" i="15"/>
  <c r="F79" i="15"/>
  <c r="I79" i="15"/>
  <c r="C79" i="15"/>
  <c r="I78" i="15"/>
  <c r="C78" i="15"/>
  <c r="J77" i="15"/>
  <c r="E77" i="15"/>
  <c r="G77" i="15"/>
  <c r="F77" i="15"/>
  <c r="I77" i="15"/>
  <c r="C77" i="15"/>
  <c r="I76" i="15"/>
  <c r="C76" i="15"/>
  <c r="G75" i="15"/>
  <c r="F75" i="15"/>
  <c r="J75" i="15"/>
  <c r="E75" i="15"/>
  <c r="I75" i="15"/>
  <c r="C75" i="15"/>
  <c r="I74" i="15"/>
  <c r="C74" i="15"/>
  <c r="F73" i="15"/>
  <c r="E72" i="15"/>
  <c r="I72" i="15"/>
  <c r="C72" i="15"/>
  <c r="G71" i="15"/>
  <c r="J71" i="15"/>
  <c r="E71" i="15"/>
  <c r="F71" i="15"/>
  <c r="I71" i="15"/>
  <c r="C71" i="15"/>
  <c r="I70" i="15"/>
  <c r="C70" i="15"/>
  <c r="G69" i="15"/>
  <c r="J69" i="15"/>
  <c r="E69" i="15"/>
  <c r="F69" i="15"/>
  <c r="I69" i="15"/>
  <c r="C69" i="15"/>
  <c r="I68" i="15"/>
  <c r="C68" i="15"/>
  <c r="G67" i="15"/>
  <c r="J67" i="15"/>
  <c r="E67" i="15"/>
  <c r="F67" i="15"/>
  <c r="I67" i="15"/>
  <c r="C67" i="15"/>
  <c r="F66" i="15"/>
  <c r="J66" i="15"/>
  <c r="E66" i="15"/>
  <c r="I66" i="15"/>
  <c r="C66" i="15"/>
  <c r="G65" i="15"/>
  <c r="J65" i="15"/>
  <c r="E65" i="15"/>
  <c r="F65" i="15"/>
  <c r="I65" i="15"/>
  <c r="C65" i="15"/>
  <c r="F64" i="15"/>
  <c r="G64" i="15"/>
  <c r="J64" i="15"/>
  <c r="E64" i="15"/>
  <c r="J63" i="15"/>
  <c r="E63" i="15"/>
  <c r="G63" i="15"/>
  <c r="F63" i="15"/>
  <c r="I63" i="15"/>
  <c r="C63" i="15"/>
  <c r="I62" i="15"/>
  <c r="C62" i="15"/>
  <c r="F61" i="15"/>
  <c r="J60" i="15"/>
  <c r="E60" i="15"/>
  <c r="I60" i="15"/>
  <c r="C60" i="15"/>
  <c r="F59" i="15"/>
  <c r="F58" i="15"/>
  <c r="G58" i="15"/>
  <c r="J58" i="15"/>
  <c r="E58" i="15"/>
  <c r="F57" i="15"/>
  <c r="J57" i="15"/>
  <c r="E57" i="15"/>
  <c r="I57" i="15"/>
  <c r="C57" i="15"/>
  <c r="I56" i="15"/>
  <c r="C56" i="15"/>
  <c r="D55" i="15"/>
  <c r="D54" i="15"/>
  <c r="D53" i="15"/>
  <c r="D52" i="15"/>
  <c r="D51" i="15"/>
  <c r="D50" i="15"/>
  <c r="D49" i="15"/>
  <c r="D48" i="15"/>
  <c r="D47" i="15"/>
  <c r="H46" i="15"/>
  <c r="L46" i="15"/>
  <c r="F46" i="15"/>
  <c r="G46" i="15"/>
  <c r="J46" i="15"/>
  <c r="F45" i="15"/>
  <c r="H44" i="15"/>
  <c r="G44" i="15"/>
  <c r="C44" i="15"/>
  <c r="H42" i="15"/>
  <c r="G42" i="15"/>
  <c r="L42" i="15"/>
  <c r="L41" i="15"/>
  <c r="H41" i="15"/>
  <c r="H40" i="15"/>
  <c r="G40" i="15"/>
  <c r="C40" i="15"/>
  <c r="L37" i="15"/>
  <c r="H36" i="15"/>
  <c r="G36" i="15"/>
  <c r="C36" i="15"/>
  <c r="L33" i="15"/>
  <c r="H32" i="15"/>
  <c r="G30" i="15"/>
  <c r="L30" i="15"/>
  <c r="F30" i="15"/>
  <c r="H30" i="15"/>
  <c r="F29" i="15"/>
  <c r="C28" i="15"/>
  <c r="G26" i="15"/>
  <c r="G21" i="15"/>
  <c r="I4" i="15"/>
  <c r="E3" i="15"/>
  <c r="L110" i="15"/>
  <c r="H110" i="15"/>
  <c r="C108" i="15"/>
  <c r="G108" i="15"/>
  <c r="D108" i="15"/>
  <c r="H108" i="15"/>
  <c r="L108" i="15"/>
  <c r="C106" i="15"/>
  <c r="G106" i="15"/>
  <c r="D106" i="15"/>
  <c r="H106" i="15"/>
  <c r="L106" i="15"/>
  <c r="J105" i="15"/>
  <c r="C104" i="15"/>
  <c r="G104" i="15"/>
  <c r="D104" i="15"/>
  <c r="H104" i="15"/>
  <c r="L104" i="15"/>
  <c r="J103" i="15"/>
  <c r="C102" i="15"/>
  <c r="G102" i="15"/>
  <c r="D102" i="15"/>
  <c r="H102" i="15"/>
  <c r="L102" i="15"/>
  <c r="J101" i="15"/>
  <c r="C98" i="15"/>
  <c r="G98" i="15"/>
  <c r="D98" i="15"/>
  <c r="H98" i="15"/>
  <c r="L98" i="15"/>
  <c r="J95" i="15"/>
  <c r="G110" i="15"/>
  <c r="I109" i="15"/>
  <c r="I108" i="15"/>
  <c r="I107" i="15"/>
  <c r="I106" i="15"/>
  <c r="I105" i="15"/>
  <c r="I104" i="15"/>
  <c r="I103" i="15"/>
  <c r="I102" i="15"/>
  <c r="I101" i="15"/>
  <c r="I100" i="15"/>
  <c r="I98" i="15"/>
  <c r="I96" i="15"/>
  <c r="I95" i="15"/>
  <c r="C99" i="15"/>
  <c r="G99" i="15"/>
  <c r="D99" i="15"/>
  <c r="H99" i="15"/>
  <c r="L99" i="15"/>
  <c r="J98" i="15"/>
  <c r="C97" i="15"/>
  <c r="G97" i="15"/>
  <c r="D97" i="15"/>
  <c r="H97" i="15"/>
  <c r="L97" i="15"/>
  <c r="J96" i="15"/>
  <c r="J110" i="15"/>
  <c r="F108" i="15"/>
  <c r="F106" i="15"/>
  <c r="F104" i="15"/>
  <c r="F102" i="15"/>
  <c r="F99" i="15"/>
  <c r="F98" i="15"/>
  <c r="F97" i="15"/>
  <c r="F95" i="15"/>
  <c r="F94" i="15"/>
  <c r="F93" i="15"/>
  <c r="F92" i="15"/>
  <c r="F91" i="15"/>
  <c r="F90" i="15"/>
  <c r="C110" i="15"/>
  <c r="D110" i="15"/>
  <c r="C109" i="15"/>
  <c r="G109" i="15"/>
  <c r="D109" i="15"/>
  <c r="H109" i="15"/>
  <c r="L109" i="15"/>
  <c r="J108" i="15"/>
  <c r="C107" i="15"/>
  <c r="G107" i="15"/>
  <c r="D107" i="15"/>
  <c r="H107" i="15"/>
  <c r="L107" i="15"/>
  <c r="J106" i="15"/>
  <c r="C105" i="15"/>
  <c r="G105" i="15"/>
  <c r="D105" i="15"/>
  <c r="H105" i="15"/>
  <c r="L105" i="15"/>
  <c r="J104" i="15"/>
  <c r="C103" i="15"/>
  <c r="G103" i="15"/>
  <c r="D103" i="15"/>
  <c r="H103" i="15"/>
  <c r="L103" i="15"/>
  <c r="J102" i="15"/>
  <c r="C101" i="15"/>
  <c r="G101" i="15"/>
  <c r="D101" i="15"/>
  <c r="H101" i="15"/>
  <c r="L101" i="15"/>
  <c r="C100" i="15"/>
  <c r="G100" i="15"/>
  <c r="D100" i="15"/>
  <c r="H100" i="15"/>
  <c r="L100" i="15"/>
  <c r="J99" i="15"/>
  <c r="C96" i="15"/>
  <c r="G96" i="15"/>
  <c r="D96" i="15"/>
  <c r="H96" i="15"/>
  <c r="L96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C95" i="15"/>
  <c r="G95" i="15"/>
  <c r="D95" i="15"/>
  <c r="H95" i="15"/>
  <c r="L95" i="15"/>
  <c r="C94" i="15"/>
  <c r="G94" i="15"/>
  <c r="D94" i="15"/>
  <c r="H94" i="15"/>
  <c r="L94" i="15"/>
  <c r="C93" i="15"/>
  <c r="G93" i="15"/>
  <c r="D93" i="15"/>
  <c r="H93" i="15"/>
  <c r="L93" i="15"/>
  <c r="C92" i="15"/>
  <c r="G92" i="15"/>
  <c r="D92" i="15"/>
  <c r="H92" i="15"/>
  <c r="L92" i="15"/>
  <c r="C91" i="15"/>
  <c r="G91" i="15"/>
  <c r="D91" i="15"/>
  <c r="H91" i="15"/>
  <c r="L91" i="15"/>
  <c r="C90" i="15"/>
  <c r="G90" i="15"/>
  <c r="D90" i="15"/>
  <c r="H90" i="15"/>
  <c r="L90" i="15"/>
  <c r="L89" i="15"/>
  <c r="H89" i="15"/>
  <c r="D89" i="15"/>
  <c r="G89" i="15"/>
  <c r="E43" i="15"/>
  <c r="I43" i="15"/>
  <c r="D43" i="15"/>
  <c r="J43" i="15"/>
  <c r="E39" i="15"/>
  <c r="I39" i="15"/>
  <c r="D39" i="15"/>
  <c r="J39" i="15"/>
  <c r="E35" i="15"/>
  <c r="I35" i="15"/>
  <c r="D35" i="15"/>
  <c r="J35" i="15"/>
  <c r="E31" i="15"/>
  <c r="I31" i="15"/>
  <c r="D31" i="15"/>
  <c r="J31" i="15"/>
  <c r="E27" i="15"/>
  <c r="I27" i="15"/>
  <c r="D27" i="15"/>
  <c r="J27" i="15"/>
  <c r="D24" i="15"/>
  <c r="C24" i="15"/>
  <c r="H24" i="15"/>
  <c r="L24" i="15"/>
  <c r="E24" i="15"/>
  <c r="I24" i="15"/>
  <c r="F24" i="15"/>
  <c r="J24" i="15"/>
  <c r="C19" i="15"/>
  <c r="G19" i="15"/>
  <c r="D19" i="15"/>
  <c r="H19" i="15"/>
  <c r="L19" i="15"/>
  <c r="E19" i="15"/>
  <c r="F19" i="15"/>
  <c r="I19" i="15"/>
  <c r="J19" i="15"/>
  <c r="C15" i="15"/>
  <c r="G15" i="15"/>
  <c r="D15" i="15"/>
  <c r="H15" i="15"/>
  <c r="L15" i="15"/>
  <c r="E15" i="15"/>
  <c r="F15" i="15"/>
  <c r="I15" i="15"/>
  <c r="J15" i="15"/>
  <c r="C11" i="15"/>
  <c r="G11" i="15"/>
  <c r="D11" i="15"/>
  <c r="H11" i="15"/>
  <c r="L11" i="15"/>
  <c r="E11" i="15"/>
  <c r="F11" i="15"/>
  <c r="I11" i="15"/>
  <c r="J11" i="15"/>
  <c r="C7" i="15"/>
  <c r="G7" i="15"/>
  <c r="D7" i="15"/>
  <c r="H7" i="15"/>
  <c r="L7" i="15"/>
  <c r="E7" i="15"/>
  <c r="F7" i="15"/>
  <c r="I7" i="15"/>
  <c r="J7" i="15"/>
  <c r="L88" i="15"/>
  <c r="H88" i="15"/>
  <c r="L87" i="15"/>
  <c r="H87" i="15"/>
  <c r="L86" i="15"/>
  <c r="H86" i="15"/>
  <c r="L85" i="15"/>
  <c r="H85" i="15"/>
  <c r="L84" i="15"/>
  <c r="H84" i="15"/>
  <c r="L83" i="15"/>
  <c r="H83" i="15"/>
  <c r="L82" i="15"/>
  <c r="H82" i="15"/>
  <c r="L81" i="15"/>
  <c r="H81" i="15"/>
  <c r="L80" i="15"/>
  <c r="H80" i="15"/>
  <c r="L79" i="15"/>
  <c r="H79" i="15"/>
  <c r="L78" i="15"/>
  <c r="H78" i="15"/>
  <c r="L77" i="15"/>
  <c r="H77" i="15"/>
  <c r="L76" i="15"/>
  <c r="H76" i="15"/>
  <c r="L75" i="15"/>
  <c r="H75" i="15"/>
  <c r="L74" i="15"/>
  <c r="H74" i="15"/>
  <c r="L73" i="15"/>
  <c r="H73" i="15"/>
  <c r="L72" i="15"/>
  <c r="H72" i="15"/>
  <c r="L71" i="15"/>
  <c r="H71" i="15"/>
  <c r="L70" i="15"/>
  <c r="H70" i="15"/>
  <c r="L69" i="15"/>
  <c r="H69" i="15"/>
  <c r="L68" i="15"/>
  <c r="H68" i="15"/>
  <c r="L67" i="15"/>
  <c r="H67" i="15"/>
  <c r="L66" i="15"/>
  <c r="H66" i="15"/>
  <c r="L65" i="15"/>
  <c r="H65" i="15"/>
  <c r="L64" i="15"/>
  <c r="H64" i="15"/>
  <c r="L63" i="15"/>
  <c r="H63" i="15"/>
  <c r="L62" i="15"/>
  <c r="H62" i="15"/>
  <c r="L61" i="15"/>
  <c r="H61" i="15"/>
  <c r="L60" i="15"/>
  <c r="H60" i="15"/>
  <c r="L59" i="15"/>
  <c r="H59" i="15"/>
  <c r="L58" i="15"/>
  <c r="H58" i="15"/>
  <c r="L57" i="15"/>
  <c r="H57" i="15"/>
  <c r="L56" i="15"/>
  <c r="H56" i="15"/>
  <c r="L55" i="15"/>
  <c r="H55" i="15"/>
  <c r="C55" i="15"/>
  <c r="H54" i="15"/>
  <c r="H53" i="15"/>
  <c r="H52" i="15"/>
  <c r="H51" i="15"/>
  <c r="H50" i="15"/>
  <c r="H49" i="15"/>
  <c r="H48" i="15"/>
  <c r="H47" i="15"/>
  <c r="E46" i="15"/>
  <c r="I46" i="15"/>
  <c r="D46" i="15"/>
  <c r="L44" i="15"/>
  <c r="G43" i="15"/>
  <c r="E42" i="15"/>
  <c r="I42" i="15"/>
  <c r="D42" i="15"/>
  <c r="J42" i="15"/>
  <c r="L40" i="15"/>
  <c r="G39" i="15"/>
  <c r="E38" i="15"/>
  <c r="I38" i="15"/>
  <c r="D38" i="15"/>
  <c r="J38" i="15"/>
  <c r="L36" i="15"/>
  <c r="G35" i="15"/>
  <c r="E34" i="15"/>
  <c r="I34" i="15"/>
  <c r="D34" i="15"/>
  <c r="J34" i="15"/>
  <c r="L32" i="15"/>
  <c r="G31" i="15"/>
  <c r="E30" i="15"/>
  <c r="I30" i="15"/>
  <c r="D30" i="15"/>
  <c r="J30" i="15"/>
  <c r="L28" i="15"/>
  <c r="G27" i="15"/>
  <c r="C18" i="15"/>
  <c r="G18" i="15"/>
  <c r="D18" i="15"/>
  <c r="H18" i="15"/>
  <c r="L18" i="15"/>
  <c r="E18" i="15"/>
  <c r="F18" i="15"/>
  <c r="I18" i="15"/>
  <c r="J18" i="15"/>
  <c r="C14" i="15"/>
  <c r="G14" i="15"/>
  <c r="D14" i="15"/>
  <c r="H14" i="15"/>
  <c r="L14" i="15"/>
  <c r="E14" i="15"/>
  <c r="F14" i="15"/>
  <c r="I14" i="15"/>
  <c r="J14" i="15"/>
  <c r="C10" i="15"/>
  <c r="G10" i="15"/>
  <c r="D10" i="15"/>
  <c r="H10" i="15"/>
  <c r="L10" i="15"/>
  <c r="E10" i="15"/>
  <c r="F10" i="15"/>
  <c r="I10" i="15"/>
  <c r="J10" i="15"/>
  <c r="C6" i="15"/>
  <c r="G6" i="15"/>
  <c r="D6" i="15"/>
  <c r="H6" i="15"/>
  <c r="L6" i="15"/>
  <c r="E6" i="15"/>
  <c r="F6" i="15"/>
  <c r="I6" i="15"/>
  <c r="J6" i="15"/>
  <c r="E54" i="15"/>
  <c r="I54" i="15"/>
  <c r="E53" i="15"/>
  <c r="I53" i="15"/>
  <c r="E52" i="15"/>
  <c r="I52" i="15"/>
  <c r="E51" i="15"/>
  <c r="I51" i="15"/>
  <c r="E50" i="15"/>
  <c r="I50" i="15"/>
  <c r="E49" i="15"/>
  <c r="I49" i="15"/>
  <c r="E48" i="15"/>
  <c r="I48" i="15"/>
  <c r="E47" i="15"/>
  <c r="I47" i="15"/>
  <c r="E45" i="15"/>
  <c r="I45" i="15"/>
  <c r="D45" i="15"/>
  <c r="J45" i="15"/>
  <c r="L43" i="15"/>
  <c r="F43" i="15"/>
  <c r="E41" i="15"/>
  <c r="I41" i="15"/>
  <c r="D41" i="15"/>
  <c r="J41" i="15"/>
  <c r="L39" i="15"/>
  <c r="F39" i="15"/>
  <c r="E37" i="15"/>
  <c r="I37" i="15"/>
  <c r="D37" i="15"/>
  <c r="J37" i="15"/>
  <c r="L35" i="15"/>
  <c r="F35" i="15"/>
  <c r="E33" i="15"/>
  <c r="I33" i="15"/>
  <c r="D33" i="15"/>
  <c r="J33" i="15"/>
  <c r="L31" i="15"/>
  <c r="F31" i="15"/>
  <c r="E29" i="15"/>
  <c r="I29" i="15"/>
  <c r="D29" i="15"/>
  <c r="J29" i="15"/>
  <c r="L27" i="15"/>
  <c r="F27" i="15"/>
  <c r="D26" i="15"/>
  <c r="H26" i="15"/>
  <c r="L26" i="15"/>
  <c r="E26" i="15"/>
  <c r="I26" i="15"/>
  <c r="F26" i="15"/>
  <c r="D22" i="15"/>
  <c r="H22" i="15"/>
  <c r="L22" i="15"/>
  <c r="C22" i="15"/>
  <c r="I22" i="15"/>
  <c r="E22" i="15"/>
  <c r="J22" i="15"/>
  <c r="F22" i="15"/>
  <c r="C17" i="15"/>
  <c r="G17" i="15"/>
  <c r="D17" i="15"/>
  <c r="H17" i="15"/>
  <c r="L17" i="15"/>
  <c r="E17" i="15"/>
  <c r="F17" i="15"/>
  <c r="I17" i="15"/>
  <c r="J17" i="15"/>
  <c r="C13" i="15"/>
  <c r="G13" i="15"/>
  <c r="D13" i="15"/>
  <c r="H13" i="15"/>
  <c r="L13" i="15"/>
  <c r="E13" i="15"/>
  <c r="F13" i="15"/>
  <c r="I13" i="15"/>
  <c r="J13" i="15"/>
  <c r="C9" i="15"/>
  <c r="G9" i="15"/>
  <c r="D9" i="15"/>
  <c r="H9" i="15"/>
  <c r="L9" i="15"/>
  <c r="E9" i="15"/>
  <c r="F9" i="15"/>
  <c r="I9" i="15"/>
  <c r="J9" i="15"/>
  <c r="C5" i="15"/>
  <c r="G5" i="15"/>
  <c r="D5" i="15"/>
  <c r="H5" i="15"/>
  <c r="L5" i="15"/>
  <c r="E5" i="15"/>
  <c r="F5" i="15"/>
  <c r="I5" i="15"/>
  <c r="J5" i="15"/>
  <c r="J55" i="15"/>
  <c r="F55" i="15"/>
  <c r="F54" i="15"/>
  <c r="F53" i="15"/>
  <c r="F52" i="15"/>
  <c r="F51" i="15"/>
  <c r="F50" i="15"/>
  <c r="F49" i="15"/>
  <c r="F48" i="15"/>
  <c r="F47" i="15"/>
  <c r="G45" i="15"/>
  <c r="E44" i="15"/>
  <c r="I44" i="15"/>
  <c r="D44" i="15"/>
  <c r="J44" i="15"/>
  <c r="C43" i="15"/>
  <c r="G41" i="15"/>
  <c r="E40" i="15"/>
  <c r="I40" i="15"/>
  <c r="D40" i="15"/>
  <c r="J40" i="15"/>
  <c r="C39" i="15"/>
  <c r="G37" i="15"/>
  <c r="E36" i="15"/>
  <c r="I36" i="15"/>
  <c r="D36" i="15"/>
  <c r="J36" i="15"/>
  <c r="C35" i="15"/>
  <c r="G33" i="15"/>
  <c r="E32" i="15"/>
  <c r="I32" i="15"/>
  <c r="D32" i="15"/>
  <c r="J32" i="15"/>
  <c r="C31" i="15"/>
  <c r="G29" i="15"/>
  <c r="E28" i="15"/>
  <c r="I28" i="15"/>
  <c r="D28" i="15"/>
  <c r="J28" i="15"/>
  <c r="C27" i="15"/>
  <c r="J26" i="15"/>
  <c r="G24" i="15"/>
  <c r="D23" i="15"/>
  <c r="H23" i="15"/>
  <c r="L23" i="15"/>
  <c r="C23" i="15"/>
  <c r="I23" i="15"/>
  <c r="E23" i="15"/>
  <c r="J23" i="15"/>
  <c r="F23" i="15"/>
  <c r="D20" i="15"/>
  <c r="H20" i="15"/>
  <c r="L20" i="15"/>
  <c r="C20" i="15"/>
  <c r="I20" i="15"/>
  <c r="E20" i="15"/>
  <c r="J20" i="15"/>
  <c r="F20" i="15"/>
  <c r="G20" i="15"/>
  <c r="C16" i="15"/>
  <c r="G16" i="15"/>
  <c r="D16" i="15"/>
  <c r="H16" i="15"/>
  <c r="L16" i="15"/>
  <c r="E16" i="15"/>
  <c r="F16" i="15"/>
  <c r="I16" i="15"/>
  <c r="J16" i="15"/>
  <c r="C12" i="15"/>
  <c r="G12" i="15"/>
  <c r="D12" i="15"/>
  <c r="H12" i="15"/>
  <c r="L12" i="15"/>
  <c r="E12" i="15"/>
  <c r="F12" i="15"/>
  <c r="I12" i="15"/>
  <c r="J12" i="15"/>
  <c r="C8" i="15"/>
  <c r="G8" i="15"/>
  <c r="D8" i="15"/>
  <c r="H8" i="15"/>
  <c r="L8" i="15"/>
  <c r="E8" i="15"/>
  <c r="F8" i="15"/>
  <c r="I8" i="15"/>
  <c r="J8" i="15"/>
  <c r="D25" i="15"/>
  <c r="H25" i="15"/>
  <c r="L25" i="15"/>
  <c r="E25" i="15"/>
  <c r="I25" i="15"/>
  <c r="D21" i="15"/>
  <c r="H21" i="15"/>
  <c r="L21" i="15"/>
  <c r="C21" i="15"/>
  <c r="I21" i="15"/>
  <c r="E21" i="15"/>
  <c r="J21" i="15"/>
  <c r="F25" i="15"/>
  <c r="F4" i="15"/>
  <c r="C4" i="15"/>
  <c r="G4" i="15"/>
  <c r="D4" i="15"/>
  <c r="H4" i="15"/>
  <c r="L4" i="15"/>
  <c r="L3" i="15"/>
  <c r="H3" i="15"/>
  <c r="D3" i="15"/>
  <c r="K3" i="15"/>
  <c r="G3" i="15"/>
  <c r="C2" i="15"/>
  <c r="G2" i="15"/>
  <c r="K2" i="15"/>
  <c r="F2" i="15"/>
  <c r="D2" i="15"/>
  <c r="H2" i="15"/>
  <c r="L2" i="15"/>
  <c r="J2" i="15"/>
  <c r="E2" i="15"/>
  <c r="I2" i="15"/>
  <c r="F36" i="14"/>
  <c r="J36" i="14"/>
  <c r="C36" i="14"/>
  <c r="G36" i="14"/>
  <c r="D36" i="14"/>
  <c r="H36" i="14"/>
  <c r="L36" i="14"/>
  <c r="E36" i="14"/>
  <c r="I36" i="14"/>
  <c r="F35" i="14"/>
  <c r="J35" i="14"/>
  <c r="D35" i="14"/>
  <c r="L35" i="14"/>
  <c r="G35" i="14"/>
  <c r="H35" i="14"/>
  <c r="C35" i="14"/>
  <c r="H34" i="14"/>
  <c r="C34" i="14"/>
  <c r="L33" i="14"/>
  <c r="G33" i="14"/>
  <c r="J33" i="14"/>
  <c r="D33" i="14"/>
  <c r="F33" i="14"/>
  <c r="H33" i="14"/>
  <c r="C33" i="14"/>
  <c r="H32" i="14"/>
  <c r="C32" i="14"/>
  <c r="F31" i="14"/>
  <c r="H30" i="14"/>
  <c r="C30" i="14"/>
  <c r="L29" i="14"/>
  <c r="G29" i="14"/>
  <c r="L30" i="14"/>
  <c r="G30" i="14"/>
  <c r="F30" i="14"/>
  <c r="J30" i="14"/>
  <c r="D30" i="14"/>
  <c r="F29" i="14"/>
  <c r="J29" i="14"/>
  <c r="D29" i="14"/>
  <c r="H29" i="14"/>
  <c r="C29" i="14"/>
  <c r="H28" i="14"/>
  <c r="C28" i="14"/>
  <c r="L27" i="14"/>
  <c r="G27" i="14"/>
  <c r="F27" i="14"/>
  <c r="J27" i="14"/>
  <c r="D27" i="14"/>
  <c r="H27" i="14"/>
  <c r="C27" i="14"/>
  <c r="H26" i="14"/>
  <c r="C26" i="14"/>
  <c r="L25" i="14"/>
  <c r="G25" i="14"/>
  <c r="J25" i="14"/>
  <c r="D25" i="14"/>
  <c r="F25" i="14"/>
  <c r="H25" i="14"/>
  <c r="C25" i="14"/>
  <c r="H24" i="14"/>
  <c r="G24" i="14"/>
  <c r="J23" i="14"/>
  <c r="I22" i="14"/>
  <c r="J21" i="14"/>
  <c r="I20" i="14"/>
  <c r="J19" i="14"/>
  <c r="I18" i="14"/>
  <c r="J17" i="14"/>
  <c r="I16" i="14"/>
  <c r="J15" i="14"/>
  <c r="I14" i="14"/>
  <c r="J13" i="14"/>
  <c r="I12" i="14"/>
  <c r="J11" i="14"/>
  <c r="I10" i="14"/>
  <c r="J9" i="14"/>
  <c r="I8" i="14"/>
  <c r="J7" i="14"/>
  <c r="I6" i="14"/>
  <c r="J5" i="14"/>
  <c r="I4" i="14"/>
  <c r="E3" i="14"/>
  <c r="J24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C24" i="14"/>
  <c r="D24" i="14"/>
  <c r="C23" i="14"/>
  <c r="G23" i="14"/>
  <c r="D23" i="14"/>
  <c r="H23" i="14"/>
  <c r="L23" i="14"/>
  <c r="C22" i="14"/>
  <c r="G22" i="14"/>
  <c r="D22" i="14"/>
  <c r="H22" i="14"/>
  <c r="L22" i="14"/>
  <c r="C21" i="14"/>
  <c r="G21" i="14"/>
  <c r="D21" i="14"/>
  <c r="H21" i="14"/>
  <c r="L21" i="14"/>
  <c r="C20" i="14"/>
  <c r="G20" i="14"/>
  <c r="D20" i="14"/>
  <c r="H20" i="14"/>
  <c r="L20" i="14"/>
  <c r="C19" i="14"/>
  <c r="G19" i="14"/>
  <c r="D19" i="14"/>
  <c r="H19" i="14"/>
  <c r="L19" i="14"/>
  <c r="C18" i="14"/>
  <c r="G18" i="14"/>
  <c r="D18" i="14"/>
  <c r="H18" i="14"/>
  <c r="L18" i="14"/>
  <c r="C17" i="14"/>
  <c r="G17" i="14"/>
  <c r="D17" i="14"/>
  <c r="H17" i="14"/>
  <c r="L17" i="14"/>
  <c r="C16" i="14"/>
  <c r="G16" i="14"/>
  <c r="D16" i="14"/>
  <c r="H16" i="14"/>
  <c r="L16" i="14"/>
  <c r="C15" i="14"/>
  <c r="G15" i="14"/>
  <c r="D15" i="14"/>
  <c r="H15" i="14"/>
  <c r="L15" i="14"/>
  <c r="C14" i="14"/>
  <c r="G14" i="14"/>
  <c r="D14" i="14"/>
  <c r="H14" i="14"/>
  <c r="L14" i="14"/>
  <c r="C13" i="14"/>
  <c r="G13" i="14"/>
  <c r="D13" i="14"/>
  <c r="H13" i="14"/>
  <c r="L13" i="14"/>
  <c r="C12" i="14"/>
  <c r="G12" i="14"/>
  <c r="D12" i="14"/>
  <c r="H12" i="14"/>
  <c r="L12" i="14"/>
  <c r="C11" i="14"/>
  <c r="G11" i="14"/>
  <c r="D11" i="14"/>
  <c r="H11" i="14"/>
  <c r="L11" i="14"/>
  <c r="C10" i="14"/>
  <c r="G10" i="14"/>
  <c r="D10" i="14"/>
  <c r="H10" i="14"/>
  <c r="L10" i="14"/>
  <c r="C9" i="14"/>
  <c r="G9" i="14"/>
  <c r="D9" i="14"/>
  <c r="H9" i="14"/>
  <c r="L9" i="14"/>
  <c r="C8" i="14"/>
  <c r="G8" i="14"/>
  <c r="D8" i="14"/>
  <c r="H8" i="14"/>
  <c r="L8" i="14"/>
  <c r="C7" i="14"/>
  <c r="G7" i="14"/>
  <c r="D7" i="14"/>
  <c r="H7" i="14"/>
  <c r="L7" i="14"/>
  <c r="C6" i="14"/>
  <c r="G6" i="14"/>
  <c r="D6" i="14"/>
  <c r="H6" i="14"/>
  <c r="L6" i="14"/>
  <c r="C5" i="14"/>
  <c r="G5" i="14"/>
  <c r="D5" i="14"/>
  <c r="H5" i="14"/>
  <c r="L5" i="14"/>
  <c r="C4" i="14"/>
  <c r="G4" i="14"/>
  <c r="D4" i="14"/>
  <c r="H4" i="14"/>
  <c r="L4" i="14"/>
  <c r="L3" i="14"/>
  <c r="H3" i="14"/>
  <c r="D3" i="14"/>
  <c r="G3" i="14"/>
  <c r="J2" i="14"/>
  <c r="C2" i="14"/>
  <c r="G2" i="14"/>
  <c r="D2" i="14"/>
  <c r="H2" i="14"/>
  <c r="L2" i="14"/>
  <c r="F2" i="14"/>
  <c r="E2" i="14"/>
  <c r="I2" i="14"/>
  <c r="L35" i="13"/>
  <c r="G35" i="13"/>
  <c r="J35" i="13"/>
  <c r="D35" i="13"/>
  <c r="F35" i="13"/>
  <c r="H35" i="13"/>
  <c r="C35" i="13"/>
  <c r="H34" i="13"/>
  <c r="C34" i="13"/>
  <c r="L33" i="13"/>
  <c r="G33" i="13"/>
  <c r="J33" i="13"/>
  <c r="D33" i="13"/>
  <c r="F33" i="13"/>
  <c r="H33" i="13"/>
  <c r="C33" i="13"/>
  <c r="G32" i="13"/>
  <c r="F32" i="13"/>
  <c r="F31" i="13"/>
  <c r="L31" i="13"/>
  <c r="G31" i="13"/>
  <c r="J31" i="13"/>
  <c r="D31" i="13"/>
  <c r="F30" i="13"/>
  <c r="J30" i="13"/>
  <c r="D30" i="13"/>
  <c r="H30" i="13"/>
  <c r="C30" i="13"/>
  <c r="H29" i="13"/>
  <c r="C29" i="13"/>
  <c r="F28" i="13"/>
  <c r="J28" i="13"/>
  <c r="D28" i="13"/>
  <c r="L28" i="13"/>
  <c r="G28" i="13"/>
  <c r="H28" i="13"/>
  <c r="C28" i="13"/>
  <c r="H27" i="13"/>
  <c r="C27" i="13"/>
  <c r="F26" i="13"/>
  <c r="J26" i="13"/>
  <c r="D26" i="13"/>
  <c r="L26" i="13"/>
  <c r="G26" i="13"/>
  <c r="H26" i="13"/>
  <c r="C26" i="13"/>
  <c r="H25" i="13"/>
  <c r="C25" i="13"/>
  <c r="L24" i="13"/>
  <c r="I23" i="13"/>
  <c r="J21" i="13"/>
  <c r="I21" i="13"/>
  <c r="J20" i="13"/>
  <c r="I19" i="13"/>
  <c r="J18" i="13"/>
  <c r="I17" i="13"/>
  <c r="J16" i="13"/>
  <c r="I15" i="13"/>
  <c r="J14" i="13"/>
  <c r="I13" i="13"/>
  <c r="J12" i="13"/>
  <c r="I11" i="13"/>
  <c r="J10" i="13"/>
  <c r="I9" i="13"/>
  <c r="J8" i="13"/>
  <c r="I7" i="13"/>
  <c r="J5" i="13"/>
  <c r="I5" i="13"/>
  <c r="F3" i="13"/>
  <c r="I2" i="13"/>
  <c r="D2" i="13"/>
  <c r="L2" i="13"/>
  <c r="E2" i="13"/>
  <c r="J24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G24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C24" i="13"/>
  <c r="D24" i="13"/>
  <c r="C23" i="13"/>
  <c r="G23" i="13"/>
  <c r="D23" i="13"/>
  <c r="H23" i="13"/>
  <c r="L23" i="13"/>
  <c r="C22" i="13"/>
  <c r="G22" i="13"/>
  <c r="D22" i="13"/>
  <c r="H22" i="13"/>
  <c r="L22" i="13"/>
  <c r="C21" i="13"/>
  <c r="G21" i="13"/>
  <c r="D21" i="13"/>
  <c r="H21" i="13"/>
  <c r="L21" i="13"/>
  <c r="C20" i="13"/>
  <c r="G20" i="13"/>
  <c r="D20" i="13"/>
  <c r="H20" i="13"/>
  <c r="L20" i="13"/>
  <c r="C19" i="13"/>
  <c r="G19" i="13"/>
  <c r="D19" i="13"/>
  <c r="H19" i="13"/>
  <c r="L19" i="13"/>
  <c r="C18" i="13"/>
  <c r="G18" i="13"/>
  <c r="D18" i="13"/>
  <c r="H18" i="13"/>
  <c r="L18" i="13"/>
  <c r="C17" i="13"/>
  <c r="G17" i="13"/>
  <c r="D17" i="13"/>
  <c r="H17" i="13"/>
  <c r="L17" i="13"/>
  <c r="C16" i="13"/>
  <c r="G16" i="13"/>
  <c r="D16" i="13"/>
  <c r="H16" i="13"/>
  <c r="L16" i="13"/>
  <c r="C15" i="13"/>
  <c r="G15" i="13"/>
  <c r="D15" i="13"/>
  <c r="H15" i="13"/>
  <c r="L15" i="13"/>
  <c r="C14" i="13"/>
  <c r="G14" i="13"/>
  <c r="D14" i="13"/>
  <c r="H14" i="13"/>
  <c r="L14" i="13"/>
  <c r="C13" i="13"/>
  <c r="G13" i="13"/>
  <c r="D13" i="13"/>
  <c r="H13" i="13"/>
  <c r="L13" i="13"/>
  <c r="C12" i="13"/>
  <c r="G12" i="13"/>
  <c r="D12" i="13"/>
  <c r="H12" i="13"/>
  <c r="L12" i="13"/>
  <c r="C11" i="13"/>
  <c r="G11" i="13"/>
  <c r="D11" i="13"/>
  <c r="H11" i="13"/>
  <c r="L11" i="13"/>
  <c r="C10" i="13"/>
  <c r="G10" i="13"/>
  <c r="D10" i="13"/>
  <c r="H10" i="13"/>
  <c r="L10" i="13"/>
  <c r="C9" i="13"/>
  <c r="G9" i="13"/>
  <c r="D9" i="13"/>
  <c r="H9" i="13"/>
  <c r="L9" i="13"/>
  <c r="C8" i="13"/>
  <c r="G8" i="13"/>
  <c r="D8" i="13"/>
  <c r="H8" i="13"/>
  <c r="L8" i="13"/>
  <c r="C7" i="13"/>
  <c r="G7" i="13"/>
  <c r="D7" i="13"/>
  <c r="H7" i="13"/>
  <c r="L7" i="13"/>
  <c r="C6" i="13"/>
  <c r="G6" i="13"/>
  <c r="D6" i="13"/>
  <c r="H6" i="13"/>
  <c r="L6" i="13"/>
  <c r="C5" i="13"/>
  <c r="G5" i="13"/>
  <c r="D5" i="13"/>
  <c r="H5" i="13"/>
  <c r="L5" i="13"/>
  <c r="C4" i="13"/>
  <c r="G4" i="13"/>
  <c r="D4" i="13"/>
  <c r="H4" i="13"/>
  <c r="L4" i="13"/>
  <c r="L3" i="13"/>
  <c r="H3" i="13"/>
  <c r="D3" i="13"/>
  <c r="G3" i="13"/>
  <c r="F2" i="13"/>
  <c r="J2" i="13"/>
  <c r="C2" i="13"/>
  <c r="G2" i="13"/>
  <c r="J15" i="12"/>
  <c r="I15" i="12"/>
  <c r="J14" i="12"/>
  <c r="I13" i="12"/>
  <c r="J12" i="12"/>
  <c r="I11" i="12"/>
  <c r="J10" i="12"/>
  <c r="I9" i="12"/>
  <c r="J3" i="12"/>
  <c r="J8" i="12"/>
  <c r="J6" i="12"/>
  <c r="I5" i="12"/>
  <c r="I3" i="12"/>
  <c r="F3" i="12"/>
  <c r="I8" i="12"/>
  <c r="J7" i="12"/>
  <c r="I6" i="12"/>
  <c r="J5" i="12"/>
  <c r="I4" i="12"/>
  <c r="E3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C16" i="12"/>
  <c r="G16" i="12"/>
  <c r="K16" i="12"/>
  <c r="D16" i="12"/>
  <c r="H16" i="12"/>
  <c r="L16" i="12"/>
  <c r="C15" i="12"/>
  <c r="G15" i="12"/>
  <c r="D15" i="12"/>
  <c r="H15" i="12"/>
  <c r="L15" i="12"/>
  <c r="C14" i="12"/>
  <c r="G14" i="12"/>
  <c r="D14" i="12"/>
  <c r="H14" i="12"/>
  <c r="L14" i="12"/>
  <c r="C13" i="12"/>
  <c r="G13" i="12"/>
  <c r="D13" i="12"/>
  <c r="H13" i="12"/>
  <c r="L13" i="12"/>
  <c r="C12" i="12"/>
  <c r="G12" i="12"/>
  <c r="D12" i="12"/>
  <c r="H12" i="12"/>
  <c r="L12" i="12"/>
  <c r="C11" i="12"/>
  <c r="G11" i="12"/>
  <c r="D11" i="12"/>
  <c r="H11" i="12"/>
  <c r="L11" i="12"/>
  <c r="C10" i="12"/>
  <c r="G10" i="12"/>
  <c r="D10" i="12"/>
  <c r="H10" i="12"/>
  <c r="L10" i="12"/>
  <c r="C9" i="12"/>
  <c r="G9" i="12"/>
  <c r="D9" i="12"/>
  <c r="H9" i="12"/>
  <c r="L9" i="12"/>
  <c r="C8" i="12"/>
  <c r="G8" i="12"/>
  <c r="D8" i="12"/>
  <c r="H8" i="12"/>
  <c r="L8" i="12"/>
  <c r="C7" i="12"/>
  <c r="G7" i="12"/>
  <c r="D7" i="12"/>
  <c r="H7" i="12"/>
  <c r="L7" i="12"/>
  <c r="C6" i="12"/>
  <c r="G6" i="12"/>
  <c r="D6" i="12"/>
  <c r="H6" i="12"/>
  <c r="L6" i="12"/>
  <c r="C5" i="12"/>
  <c r="G5" i="12"/>
  <c r="D5" i="12"/>
  <c r="H5" i="12"/>
  <c r="L5" i="12"/>
  <c r="C4" i="12"/>
  <c r="G4" i="12"/>
  <c r="K4" i="12"/>
  <c r="D4" i="12"/>
  <c r="H4" i="12"/>
  <c r="L4" i="12"/>
  <c r="L3" i="12"/>
  <c r="H3" i="12"/>
  <c r="D3" i="12"/>
  <c r="K3" i="12"/>
  <c r="G3" i="12"/>
  <c r="F2" i="12"/>
  <c r="J2" i="12"/>
  <c r="C2" i="12"/>
  <c r="G2" i="12"/>
  <c r="K2" i="12"/>
  <c r="D2" i="12"/>
  <c r="H2" i="12"/>
  <c r="L2" i="12"/>
  <c r="E2" i="12"/>
  <c r="I2" i="12"/>
  <c r="J19" i="11"/>
  <c r="F19" i="11"/>
  <c r="I19" i="11"/>
  <c r="E19" i="11"/>
  <c r="L19" i="11"/>
  <c r="H19" i="11"/>
  <c r="I18" i="11"/>
  <c r="E18" i="11"/>
  <c r="J18" i="11"/>
  <c r="F18" i="11"/>
  <c r="L18" i="11"/>
  <c r="H18" i="11"/>
  <c r="J17" i="11"/>
  <c r="F17" i="11"/>
  <c r="I17" i="11"/>
  <c r="E17" i="11"/>
  <c r="L17" i="11"/>
  <c r="H17" i="11"/>
  <c r="I16" i="11"/>
  <c r="E16" i="11"/>
  <c r="J16" i="11"/>
  <c r="F16" i="11"/>
  <c r="L16" i="11"/>
  <c r="H16" i="11"/>
  <c r="J15" i="11"/>
  <c r="F15" i="11"/>
  <c r="I15" i="11"/>
  <c r="E15" i="11"/>
  <c r="L15" i="11"/>
  <c r="H15" i="11"/>
  <c r="J14" i="11"/>
  <c r="F14" i="11"/>
  <c r="I14" i="11"/>
  <c r="E14" i="11"/>
  <c r="L14" i="11"/>
  <c r="H14" i="11"/>
  <c r="J13" i="11"/>
  <c r="F13" i="11"/>
  <c r="I13" i="11"/>
  <c r="E13" i="11"/>
  <c r="L13" i="11"/>
  <c r="H13" i="11"/>
  <c r="I12" i="11"/>
  <c r="E12" i="11"/>
  <c r="J12" i="11"/>
  <c r="F12" i="11"/>
  <c r="L12" i="11"/>
  <c r="H12" i="11"/>
  <c r="I11" i="11"/>
  <c r="E11" i="11"/>
  <c r="J11" i="11"/>
  <c r="F11" i="11"/>
  <c r="L11" i="11"/>
  <c r="H11" i="11"/>
  <c r="J9" i="11"/>
  <c r="F9" i="11"/>
  <c r="I9" i="11"/>
  <c r="E9" i="11"/>
  <c r="L9" i="11"/>
  <c r="H9" i="11"/>
  <c r="I8" i="11"/>
  <c r="E8" i="11"/>
  <c r="J8" i="11"/>
  <c r="F8" i="11"/>
  <c r="L8" i="11"/>
  <c r="H8" i="11"/>
  <c r="J7" i="11"/>
  <c r="F7" i="11"/>
  <c r="I7" i="11"/>
  <c r="E7" i="11"/>
  <c r="L7" i="11"/>
  <c r="H7" i="11"/>
  <c r="J6" i="11"/>
  <c r="F6" i="11"/>
  <c r="I6" i="11"/>
  <c r="E6" i="11"/>
  <c r="L6" i="11"/>
  <c r="H6" i="11"/>
  <c r="J5" i="11"/>
  <c r="F5" i="11"/>
  <c r="I5" i="11"/>
  <c r="E5" i="11"/>
  <c r="L5" i="11"/>
  <c r="H5" i="11"/>
  <c r="I4" i="11"/>
  <c r="G3" i="11"/>
  <c r="H2" i="11"/>
  <c r="I2" i="11"/>
  <c r="F2" i="11"/>
  <c r="J2" i="11"/>
  <c r="C2" i="11"/>
  <c r="G2" i="11"/>
  <c r="I149" i="10"/>
  <c r="E149" i="10"/>
  <c r="J149" i="10"/>
  <c r="F149" i="10"/>
  <c r="L149" i="10"/>
  <c r="H149" i="10"/>
  <c r="I148" i="10"/>
  <c r="E148" i="10"/>
  <c r="J148" i="10"/>
  <c r="F148" i="10"/>
  <c r="L148" i="10"/>
  <c r="H148" i="10"/>
  <c r="I147" i="10"/>
  <c r="E147" i="10"/>
  <c r="J147" i="10"/>
  <c r="F147" i="10"/>
  <c r="L147" i="10"/>
  <c r="H147" i="10"/>
  <c r="I146" i="10"/>
  <c r="E146" i="10"/>
  <c r="J146" i="10"/>
  <c r="F146" i="10"/>
  <c r="L146" i="10"/>
  <c r="H146" i="10"/>
  <c r="I145" i="10"/>
  <c r="E145" i="10"/>
  <c r="J145" i="10"/>
  <c r="F145" i="10"/>
  <c r="L145" i="10"/>
  <c r="H145" i="10"/>
  <c r="I144" i="10"/>
  <c r="G143" i="10"/>
  <c r="I141" i="10"/>
  <c r="E141" i="10"/>
  <c r="L141" i="10"/>
  <c r="H141" i="10"/>
  <c r="I140" i="10"/>
  <c r="G139" i="10"/>
  <c r="I138" i="10"/>
  <c r="E138" i="10"/>
  <c r="L138" i="10"/>
  <c r="H138" i="10"/>
  <c r="I137" i="10"/>
  <c r="E137" i="10"/>
  <c r="J137" i="10"/>
  <c r="F137" i="10"/>
  <c r="L137" i="10"/>
  <c r="H137" i="10"/>
  <c r="I136" i="10"/>
  <c r="G135" i="10"/>
  <c r="I134" i="10"/>
  <c r="E134" i="10"/>
  <c r="J134" i="10"/>
  <c r="F134" i="10"/>
  <c r="L134" i="10"/>
  <c r="H134" i="10"/>
  <c r="G133" i="10"/>
  <c r="J133" i="10"/>
  <c r="F133" i="10"/>
  <c r="I133" i="10"/>
  <c r="E133" i="10"/>
  <c r="L133" i="10"/>
  <c r="H133" i="10"/>
  <c r="I132" i="10"/>
  <c r="E132" i="10"/>
  <c r="J132" i="10"/>
  <c r="F132" i="10"/>
  <c r="L132" i="10"/>
  <c r="H132" i="10"/>
  <c r="J131" i="10"/>
  <c r="F131" i="10"/>
  <c r="I131" i="10"/>
  <c r="E131" i="10"/>
  <c r="L131" i="10"/>
  <c r="H131" i="10"/>
  <c r="J130" i="10"/>
  <c r="F130" i="10"/>
  <c r="I130" i="10"/>
  <c r="E130" i="10"/>
  <c r="L130" i="10"/>
  <c r="H130" i="10"/>
  <c r="J129" i="10"/>
  <c r="F129" i="10"/>
  <c r="I129" i="10"/>
  <c r="E129" i="10"/>
  <c r="L129" i="10"/>
  <c r="H129" i="10"/>
  <c r="I128" i="10"/>
  <c r="E128" i="10"/>
  <c r="J128" i="10"/>
  <c r="F128" i="10"/>
  <c r="L128" i="10"/>
  <c r="H128" i="10"/>
  <c r="I127" i="10"/>
  <c r="E127" i="10"/>
  <c r="J127" i="10"/>
  <c r="F127" i="10"/>
  <c r="L127" i="10"/>
  <c r="H127" i="10"/>
  <c r="I126" i="10"/>
  <c r="E126" i="10"/>
  <c r="J126" i="10"/>
  <c r="F126" i="10"/>
  <c r="L126" i="10"/>
  <c r="H126" i="10"/>
  <c r="J125" i="10"/>
  <c r="F125" i="10"/>
  <c r="I125" i="10"/>
  <c r="E125" i="10"/>
  <c r="L125" i="10"/>
  <c r="H125" i="10"/>
  <c r="I124" i="10"/>
  <c r="E124" i="10"/>
  <c r="J124" i="10"/>
  <c r="F124" i="10"/>
  <c r="L124" i="10"/>
  <c r="H124" i="10"/>
  <c r="J123" i="10"/>
  <c r="F123" i="10"/>
  <c r="I123" i="10"/>
  <c r="E123" i="10"/>
  <c r="L123" i="10"/>
  <c r="H123" i="10"/>
  <c r="I122" i="10"/>
  <c r="E122" i="10"/>
  <c r="J122" i="10"/>
  <c r="F122" i="10"/>
  <c r="L122" i="10"/>
  <c r="H122" i="10"/>
  <c r="J121" i="10"/>
  <c r="F121" i="10"/>
  <c r="I121" i="10"/>
  <c r="E121" i="10"/>
  <c r="L121" i="10"/>
  <c r="H121" i="10"/>
  <c r="I120" i="10"/>
  <c r="E120" i="10"/>
  <c r="J120" i="10"/>
  <c r="F120" i="10"/>
  <c r="L120" i="10"/>
  <c r="H120" i="10"/>
  <c r="I119" i="10"/>
  <c r="E119" i="10"/>
  <c r="J119" i="10"/>
  <c r="F119" i="10"/>
  <c r="L119" i="10"/>
  <c r="H119" i="10"/>
  <c r="I118" i="10"/>
  <c r="E118" i="10"/>
  <c r="J118" i="10"/>
  <c r="F118" i="10"/>
  <c r="L118" i="10"/>
  <c r="H118" i="10"/>
  <c r="J117" i="10"/>
  <c r="F117" i="10"/>
  <c r="I117" i="10"/>
  <c r="E117" i="10"/>
  <c r="L117" i="10"/>
  <c r="H117" i="10"/>
  <c r="J116" i="10"/>
  <c r="F116" i="10"/>
  <c r="I116" i="10"/>
  <c r="E116" i="10"/>
  <c r="L116" i="10"/>
  <c r="H116" i="10"/>
  <c r="I115" i="10"/>
  <c r="E115" i="10"/>
  <c r="J115" i="10"/>
  <c r="F115" i="10"/>
  <c r="L115" i="10"/>
  <c r="H115" i="10"/>
  <c r="J114" i="10"/>
  <c r="F114" i="10"/>
  <c r="I114" i="10"/>
  <c r="E114" i="10"/>
  <c r="L114" i="10"/>
  <c r="H114" i="10"/>
  <c r="J113" i="10"/>
  <c r="F113" i="10"/>
  <c r="I113" i="10"/>
  <c r="E113" i="10"/>
  <c r="L113" i="10"/>
  <c r="H113" i="10"/>
  <c r="J112" i="10"/>
  <c r="F112" i="10"/>
  <c r="I112" i="10"/>
  <c r="E112" i="10"/>
  <c r="L112" i="10"/>
  <c r="H112" i="10"/>
  <c r="I111" i="10"/>
  <c r="E111" i="10"/>
  <c r="J111" i="10"/>
  <c r="F111" i="10"/>
  <c r="L111" i="10"/>
  <c r="H111" i="10"/>
  <c r="I110" i="10"/>
  <c r="G109" i="10"/>
  <c r="G108" i="10"/>
  <c r="J108" i="10"/>
  <c r="F108" i="10"/>
  <c r="I108" i="10"/>
  <c r="E108" i="10"/>
  <c r="L108" i="10"/>
  <c r="H108" i="10"/>
  <c r="J107" i="10"/>
  <c r="F107" i="10"/>
  <c r="I107" i="10"/>
  <c r="E107" i="10"/>
  <c r="L107" i="10"/>
  <c r="H107" i="10"/>
  <c r="J106" i="10"/>
  <c r="F106" i="10"/>
  <c r="I106" i="10"/>
  <c r="E106" i="10"/>
  <c r="L106" i="10"/>
  <c r="H106" i="10"/>
  <c r="J105" i="10"/>
  <c r="F105" i="10"/>
  <c r="I105" i="10"/>
  <c r="E105" i="10"/>
  <c r="L105" i="10"/>
  <c r="H105" i="10"/>
  <c r="J104" i="10"/>
  <c r="F104" i="10"/>
  <c r="I104" i="10"/>
  <c r="E104" i="10"/>
  <c r="L104" i="10"/>
  <c r="H104" i="10"/>
  <c r="J103" i="10"/>
  <c r="F103" i="10"/>
  <c r="I103" i="10"/>
  <c r="E103" i="10"/>
  <c r="L103" i="10"/>
  <c r="H103" i="10"/>
  <c r="J102" i="10"/>
  <c r="F102" i="10"/>
  <c r="I102" i="10"/>
  <c r="E102" i="10"/>
  <c r="L102" i="10"/>
  <c r="H102" i="10"/>
  <c r="J101" i="10"/>
  <c r="F101" i="10"/>
  <c r="I101" i="10"/>
  <c r="E101" i="10"/>
  <c r="L101" i="10"/>
  <c r="H101" i="10"/>
  <c r="I100" i="10"/>
  <c r="E100" i="10"/>
  <c r="J100" i="10"/>
  <c r="F100" i="10"/>
  <c r="L100" i="10"/>
  <c r="H100" i="10"/>
  <c r="J99" i="10"/>
  <c r="F99" i="10"/>
  <c r="I99" i="10"/>
  <c r="E99" i="10"/>
  <c r="L99" i="10"/>
  <c r="H99" i="10"/>
  <c r="I98" i="10"/>
  <c r="E98" i="10"/>
  <c r="J98" i="10"/>
  <c r="F98" i="10"/>
  <c r="L98" i="10"/>
  <c r="H98" i="10"/>
  <c r="I97" i="10"/>
  <c r="G96" i="10"/>
  <c r="C95" i="10"/>
  <c r="G95" i="10"/>
  <c r="D95" i="10"/>
  <c r="H95" i="10"/>
  <c r="L95" i="10"/>
  <c r="F95" i="10"/>
  <c r="J95" i="10"/>
  <c r="E95" i="10"/>
  <c r="I95" i="10"/>
  <c r="C94" i="10"/>
  <c r="I93" i="10"/>
  <c r="I91" i="10"/>
  <c r="I88" i="10"/>
  <c r="I87" i="10"/>
  <c r="I85" i="10"/>
  <c r="C85" i="10"/>
  <c r="I83" i="10"/>
  <c r="C82" i="10"/>
  <c r="L81" i="10"/>
  <c r="F81" i="10"/>
  <c r="I81" i="10"/>
  <c r="H76" i="10"/>
  <c r="H74" i="10"/>
  <c r="H70" i="10"/>
  <c r="H64" i="10"/>
  <c r="I64" i="10"/>
  <c r="D60" i="10"/>
  <c r="I58" i="10"/>
  <c r="H58" i="10"/>
  <c r="I54" i="10"/>
  <c r="H54" i="10"/>
  <c r="I52" i="10"/>
  <c r="E52" i="10"/>
  <c r="J52" i="10"/>
  <c r="F52" i="10"/>
  <c r="L52" i="10"/>
  <c r="H52" i="10"/>
  <c r="I47" i="10"/>
  <c r="F47" i="10"/>
  <c r="G47" i="10"/>
  <c r="I43" i="10"/>
  <c r="G43" i="10"/>
  <c r="F43" i="10"/>
  <c r="G35" i="10"/>
  <c r="F33" i="10"/>
  <c r="I24" i="10"/>
  <c r="G24" i="10"/>
  <c r="L22" i="10"/>
  <c r="J22" i="10"/>
  <c r="J20" i="10"/>
  <c r="H20" i="10"/>
  <c r="F20" i="10"/>
  <c r="L17" i="10"/>
  <c r="F17" i="10"/>
  <c r="J17" i="10"/>
  <c r="J13" i="10"/>
  <c r="L13" i="10"/>
  <c r="L12" i="10"/>
  <c r="F8" i="10"/>
  <c r="J7" i="10"/>
  <c r="H6" i="10"/>
  <c r="L5" i="10"/>
  <c r="E5" i="10"/>
  <c r="H4" i="10"/>
  <c r="F4" i="10"/>
  <c r="J4" i="10"/>
  <c r="L4" i="10"/>
  <c r="E4" i="10"/>
  <c r="I3" i="10"/>
  <c r="D3" i="10"/>
  <c r="I2" i="10"/>
  <c r="D2" i="10"/>
  <c r="E2" i="10"/>
  <c r="L2" i="10"/>
  <c r="H2" i="10"/>
  <c r="I79" i="10"/>
  <c r="C75" i="10"/>
  <c r="G75" i="10"/>
  <c r="E75" i="10"/>
  <c r="J75" i="10"/>
  <c r="F75" i="10"/>
  <c r="L75" i="10"/>
  <c r="C73" i="10"/>
  <c r="G73" i="10"/>
  <c r="E73" i="10"/>
  <c r="J73" i="10"/>
  <c r="F73" i="10"/>
  <c r="L73" i="10"/>
  <c r="C67" i="10"/>
  <c r="G67" i="10"/>
  <c r="E67" i="10"/>
  <c r="J67" i="10"/>
  <c r="F67" i="10"/>
  <c r="L67" i="10"/>
  <c r="C65" i="10"/>
  <c r="G65" i="10"/>
  <c r="E65" i="10"/>
  <c r="J65" i="10"/>
  <c r="F65" i="10"/>
  <c r="L65" i="10"/>
  <c r="C61" i="10"/>
  <c r="G61" i="10"/>
  <c r="E61" i="10"/>
  <c r="J61" i="10"/>
  <c r="F61" i="10"/>
  <c r="L61" i="10"/>
  <c r="C57" i="10"/>
  <c r="G57" i="10"/>
  <c r="E57" i="10"/>
  <c r="J57" i="10"/>
  <c r="F57" i="10"/>
  <c r="L57" i="10"/>
  <c r="G94" i="10"/>
  <c r="G93" i="10"/>
  <c r="D92" i="10"/>
  <c r="H92" i="10"/>
  <c r="L92" i="10"/>
  <c r="G91" i="10"/>
  <c r="D90" i="10"/>
  <c r="H90" i="10"/>
  <c r="L90" i="10"/>
  <c r="G89" i="10"/>
  <c r="D88" i="10"/>
  <c r="H88" i="10"/>
  <c r="L88" i="10"/>
  <c r="G87" i="10"/>
  <c r="D86" i="10"/>
  <c r="H86" i="10"/>
  <c r="L86" i="10"/>
  <c r="G85" i="10"/>
  <c r="D84" i="10"/>
  <c r="H84" i="10"/>
  <c r="L84" i="10"/>
  <c r="D83" i="10"/>
  <c r="H83" i="10"/>
  <c r="L83" i="10"/>
  <c r="G82" i="10"/>
  <c r="H79" i="10"/>
  <c r="I78" i="10"/>
  <c r="I63" i="10"/>
  <c r="I61" i="10"/>
  <c r="I59" i="10"/>
  <c r="I57" i="10"/>
  <c r="I55" i="10"/>
  <c r="I53" i="10"/>
  <c r="D36" i="10"/>
  <c r="H36" i="10"/>
  <c r="L36" i="10"/>
  <c r="C36" i="10"/>
  <c r="I36" i="10"/>
  <c r="E36" i="10"/>
  <c r="J36" i="10"/>
  <c r="F36" i="10"/>
  <c r="G36" i="10"/>
  <c r="D32" i="10"/>
  <c r="H32" i="10"/>
  <c r="L32" i="10"/>
  <c r="C32" i="10"/>
  <c r="I32" i="10"/>
  <c r="E32" i="10"/>
  <c r="J32" i="10"/>
  <c r="F32" i="10"/>
  <c r="G32" i="10"/>
  <c r="D28" i="10"/>
  <c r="H28" i="10"/>
  <c r="L28" i="10"/>
  <c r="C28" i="10"/>
  <c r="I28" i="10"/>
  <c r="E28" i="10"/>
  <c r="J28" i="10"/>
  <c r="F28" i="10"/>
  <c r="G28" i="10"/>
  <c r="C19" i="10"/>
  <c r="G19" i="10"/>
  <c r="D19" i="10"/>
  <c r="I19" i="10"/>
  <c r="E19" i="10"/>
  <c r="L19" i="10"/>
  <c r="F19" i="10"/>
  <c r="J19" i="10"/>
  <c r="H19" i="10"/>
  <c r="C11" i="10"/>
  <c r="G11" i="10"/>
  <c r="D11" i="10"/>
  <c r="I11" i="10"/>
  <c r="E11" i="10"/>
  <c r="L11" i="10"/>
  <c r="F11" i="10"/>
  <c r="J11" i="10"/>
  <c r="H11" i="10"/>
  <c r="F92" i="10"/>
  <c r="F90" i="10"/>
  <c r="F88" i="10"/>
  <c r="F86" i="10"/>
  <c r="F84" i="10"/>
  <c r="F83" i="10"/>
  <c r="C81" i="10"/>
  <c r="G81" i="10"/>
  <c r="E81" i="10"/>
  <c r="J81" i="10"/>
  <c r="C76" i="10"/>
  <c r="G76" i="10"/>
  <c r="E76" i="10"/>
  <c r="J76" i="10"/>
  <c r="F76" i="10"/>
  <c r="L76" i="10"/>
  <c r="H75" i="10"/>
  <c r="C74" i="10"/>
  <c r="G74" i="10"/>
  <c r="E74" i="10"/>
  <c r="J74" i="10"/>
  <c r="F74" i="10"/>
  <c r="L74" i="10"/>
  <c r="H73" i="10"/>
  <c r="C72" i="10"/>
  <c r="G72" i="10"/>
  <c r="E72" i="10"/>
  <c r="J72" i="10"/>
  <c r="F72" i="10"/>
  <c r="L72" i="10"/>
  <c r="C70" i="10"/>
  <c r="G70" i="10"/>
  <c r="E70" i="10"/>
  <c r="J70" i="10"/>
  <c r="F70" i="10"/>
  <c r="L70" i="10"/>
  <c r="C68" i="10"/>
  <c r="G68" i="10"/>
  <c r="E68" i="10"/>
  <c r="J68" i="10"/>
  <c r="F68" i="10"/>
  <c r="L68" i="10"/>
  <c r="H67" i="10"/>
  <c r="C66" i="10"/>
  <c r="G66" i="10"/>
  <c r="E66" i="10"/>
  <c r="J66" i="10"/>
  <c r="F66" i="10"/>
  <c r="L66" i="10"/>
  <c r="H65" i="10"/>
  <c r="C64" i="10"/>
  <c r="G64" i="10"/>
  <c r="E64" i="10"/>
  <c r="J64" i="10"/>
  <c r="F64" i="10"/>
  <c r="L64" i="10"/>
  <c r="C62" i="10"/>
  <c r="G62" i="10"/>
  <c r="E62" i="10"/>
  <c r="J62" i="10"/>
  <c r="F62" i="10"/>
  <c r="L62" i="10"/>
  <c r="H61" i="10"/>
  <c r="C60" i="10"/>
  <c r="G60" i="10"/>
  <c r="E60" i="10"/>
  <c r="J60" i="10"/>
  <c r="F60" i="10"/>
  <c r="L60" i="10"/>
  <c r="C58" i="10"/>
  <c r="G58" i="10"/>
  <c r="E58" i="10"/>
  <c r="J58" i="10"/>
  <c r="F58" i="10"/>
  <c r="L58" i="10"/>
  <c r="H57" i="10"/>
  <c r="C56" i="10"/>
  <c r="G56" i="10"/>
  <c r="E56" i="10"/>
  <c r="J56" i="10"/>
  <c r="F56" i="10"/>
  <c r="L56" i="10"/>
  <c r="C54" i="10"/>
  <c r="G54" i="10"/>
  <c r="E54" i="10"/>
  <c r="J54" i="10"/>
  <c r="F54" i="10"/>
  <c r="L54" i="10"/>
  <c r="D49" i="10"/>
  <c r="H49" i="10"/>
  <c r="L49" i="10"/>
  <c r="E49" i="10"/>
  <c r="J49" i="10"/>
  <c r="F49" i="10"/>
  <c r="C49" i="10"/>
  <c r="G49" i="10"/>
  <c r="D44" i="10"/>
  <c r="H44" i="10"/>
  <c r="L44" i="10"/>
  <c r="E44" i="10"/>
  <c r="J44" i="10"/>
  <c r="G44" i="10"/>
  <c r="C44" i="10"/>
  <c r="F44" i="10"/>
  <c r="D39" i="10"/>
  <c r="H39" i="10"/>
  <c r="L39" i="10"/>
  <c r="C39" i="10"/>
  <c r="I39" i="10"/>
  <c r="E39" i="10"/>
  <c r="J39" i="10"/>
  <c r="F39" i="10"/>
  <c r="G39" i="10"/>
  <c r="C79" i="10"/>
  <c r="G79" i="10"/>
  <c r="E79" i="10"/>
  <c r="J79" i="10"/>
  <c r="C77" i="10"/>
  <c r="G77" i="10"/>
  <c r="E77" i="10"/>
  <c r="J77" i="10"/>
  <c r="F77" i="10"/>
  <c r="L77" i="10"/>
  <c r="C71" i="10"/>
  <c r="G71" i="10"/>
  <c r="E71" i="10"/>
  <c r="J71" i="10"/>
  <c r="F71" i="10"/>
  <c r="L71" i="10"/>
  <c r="C69" i="10"/>
  <c r="G69" i="10"/>
  <c r="E69" i="10"/>
  <c r="J69" i="10"/>
  <c r="F69" i="10"/>
  <c r="L69" i="10"/>
  <c r="C63" i="10"/>
  <c r="G63" i="10"/>
  <c r="E63" i="10"/>
  <c r="J63" i="10"/>
  <c r="F63" i="10"/>
  <c r="L63" i="10"/>
  <c r="C59" i="10"/>
  <c r="G59" i="10"/>
  <c r="E59" i="10"/>
  <c r="J59" i="10"/>
  <c r="F59" i="10"/>
  <c r="L59" i="10"/>
  <c r="C55" i="10"/>
  <c r="G55" i="10"/>
  <c r="E55" i="10"/>
  <c r="J55" i="10"/>
  <c r="F55" i="10"/>
  <c r="L55" i="10"/>
  <c r="C53" i="10"/>
  <c r="G53" i="10"/>
  <c r="E53" i="10"/>
  <c r="J53" i="10"/>
  <c r="F53" i="10"/>
  <c r="L53" i="10"/>
  <c r="D94" i="10"/>
  <c r="H94" i="10"/>
  <c r="L94" i="10"/>
  <c r="D93" i="10"/>
  <c r="H93" i="10"/>
  <c r="L93" i="10"/>
  <c r="G92" i="10"/>
  <c r="D91" i="10"/>
  <c r="H91" i="10"/>
  <c r="L91" i="10"/>
  <c r="G90" i="10"/>
  <c r="D89" i="10"/>
  <c r="H89" i="10"/>
  <c r="L89" i="10"/>
  <c r="G88" i="10"/>
  <c r="D87" i="10"/>
  <c r="H87" i="10"/>
  <c r="L87" i="10"/>
  <c r="G86" i="10"/>
  <c r="D85" i="10"/>
  <c r="H85" i="10"/>
  <c r="L85" i="10"/>
  <c r="G84" i="10"/>
  <c r="D82" i="10"/>
  <c r="H82" i="10"/>
  <c r="L82" i="10"/>
  <c r="C78" i="10"/>
  <c r="G78" i="10"/>
  <c r="E78" i="10"/>
  <c r="J78" i="10"/>
  <c r="I77" i="10"/>
  <c r="I75" i="10"/>
  <c r="I73" i="10"/>
  <c r="I71" i="10"/>
  <c r="I69" i="10"/>
  <c r="I67" i="10"/>
  <c r="I65" i="10"/>
  <c r="J94" i="10"/>
  <c r="E94" i="10"/>
  <c r="J93" i="10"/>
  <c r="E93" i="10"/>
  <c r="J92" i="10"/>
  <c r="E92" i="10"/>
  <c r="J91" i="10"/>
  <c r="E91" i="10"/>
  <c r="J90" i="10"/>
  <c r="E90" i="10"/>
  <c r="J89" i="10"/>
  <c r="E89" i="10"/>
  <c r="J88" i="10"/>
  <c r="E88" i="10"/>
  <c r="J87" i="10"/>
  <c r="E87" i="10"/>
  <c r="J86" i="10"/>
  <c r="E86" i="10"/>
  <c r="J85" i="10"/>
  <c r="E85" i="10"/>
  <c r="J84" i="10"/>
  <c r="E84" i="10"/>
  <c r="J83" i="10"/>
  <c r="E83" i="10"/>
  <c r="J82" i="10"/>
  <c r="E82" i="10"/>
  <c r="H81" i="10"/>
  <c r="C80" i="10"/>
  <c r="G80" i="10"/>
  <c r="E80" i="10"/>
  <c r="J80" i="10"/>
  <c r="L79" i="10"/>
  <c r="D79" i="10"/>
  <c r="F78" i="10"/>
  <c r="D77" i="10"/>
  <c r="I76" i="10"/>
  <c r="D75" i="10"/>
  <c r="I74" i="10"/>
  <c r="D73" i="10"/>
  <c r="I72" i="10"/>
  <c r="D71" i="10"/>
  <c r="I70" i="10"/>
  <c r="D69" i="10"/>
  <c r="D67" i="10"/>
  <c r="D65" i="10"/>
  <c r="D63" i="10"/>
  <c r="D61" i="10"/>
  <c r="D59" i="10"/>
  <c r="D57" i="10"/>
  <c r="D55" i="10"/>
  <c r="D53" i="10"/>
  <c r="D50" i="10"/>
  <c r="H50" i="10"/>
  <c r="L50" i="10"/>
  <c r="E50" i="10"/>
  <c r="J50" i="10"/>
  <c r="C50" i="10"/>
  <c r="G50" i="10"/>
  <c r="I50" i="10"/>
  <c r="D45" i="10"/>
  <c r="H45" i="10"/>
  <c r="L45" i="10"/>
  <c r="E45" i="10"/>
  <c r="J45" i="10"/>
  <c r="F45" i="10"/>
  <c r="G45" i="10"/>
  <c r="I45" i="10"/>
  <c r="D38" i="10"/>
  <c r="H38" i="10"/>
  <c r="L38" i="10"/>
  <c r="C38" i="10"/>
  <c r="I38" i="10"/>
  <c r="E38" i="10"/>
  <c r="J38" i="10"/>
  <c r="F38" i="10"/>
  <c r="G38" i="10"/>
  <c r="D34" i="10"/>
  <c r="H34" i="10"/>
  <c r="L34" i="10"/>
  <c r="C34" i="10"/>
  <c r="I34" i="10"/>
  <c r="E34" i="10"/>
  <c r="J34" i="10"/>
  <c r="F34" i="10"/>
  <c r="G34" i="10"/>
  <c r="D30" i="10"/>
  <c r="H30" i="10"/>
  <c r="L30" i="10"/>
  <c r="C30" i="10"/>
  <c r="I30" i="10"/>
  <c r="E30" i="10"/>
  <c r="J30" i="10"/>
  <c r="F30" i="10"/>
  <c r="G30" i="10"/>
  <c r="D26" i="10"/>
  <c r="H26" i="10"/>
  <c r="L26" i="10"/>
  <c r="C26" i="10"/>
  <c r="I26" i="10"/>
  <c r="E26" i="10"/>
  <c r="J26" i="10"/>
  <c r="F26" i="10"/>
  <c r="G26" i="10"/>
  <c r="C15" i="10"/>
  <c r="G15" i="10"/>
  <c r="D15" i="10"/>
  <c r="I15" i="10"/>
  <c r="E15" i="10"/>
  <c r="L15" i="10"/>
  <c r="F15" i="10"/>
  <c r="J15" i="10"/>
  <c r="H15" i="10"/>
  <c r="D46" i="10"/>
  <c r="H46" i="10"/>
  <c r="L46" i="10"/>
  <c r="E46" i="10"/>
  <c r="J46" i="10"/>
  <c r="C46" i="10"/>
  <c r="G41" i="10"/>
  <c r="D48" i="10"/>
  <c r="H48" i="10"/>
  <c r="L48" i="10"/>
  <c r="E48" i="10"/>
  <c r="J48" i="10"/>
  <c r="G48" i="10"/>
  <c r="I46" i="10"/>
  <c r="D42" i="10"/>
  <c r="H42" i="10"/>
  <c r="L42" i="10"/>
  <c r="E42" i="10"/>
  <c r="J42" i="10"/>
  <c r="C42" i="10"/>
  <c r="D41" i="10"/>
  <c r="H41" i="10"/>
  <c r="L41" i="10"/>
  <c r="C41" i="10"/>
  <c r="I41" i="10"/>
  <c r="E41" i="10"/>
  <c r="J41" i="10"/>
  <c r="D40" i="10"/>
  <c r="H40" i="10"/>
  <c r="L40" i="10"/>
  <c r="C40" i="10"/>
  <c r="I40" i="10"/>
  <c r="E40" i="10"/>
  <c r="J40" i="10"/>
  <c r="F40" i="10"/>
  <c r="D37" i="10"/>
  <c r="H37" i="10"/>
  <c r="L37" i="10"/>
  <c r="C37" i="10"/>
  <c r="I37" i="10"/>
  <c r="E37" i="10"/>
  <c r="J37" i="10"/>
  <c r="D35" i="10"/>
  <c r="H35" i="10"/>
  <c r="L35" i="10"/>
  <c r="C35" i="10"/>
  <c r="I35" i="10"/>
  <c r="E35" i="10"/>
  <c r="J35" i="10"/>
  <c r="D33" i="10"/>
  <c r="H33" i="10"/>
  <c r="L33" i="10"/>
  <c r="C33" i="10"/>
  <c r="I33" i="10"/>
  <c r="E33" i="10"/>
  <c r="J33" i="10"/>
  <c r="D31" i="10"/>
  <c r="H31" i="10"/>
  <c r="L31" i="10"/>
  <c r="C31" i="10"/>
  <c r="I31" i="10"/>
  <c r="E31" i="10"/>
  <c r="J31" i="10"/>
  <c r="D29" i="10"/>
  <c r="H29" i="10"/>
  <c r="L29" i="10"/>
  <c r="C29" i="10"/>
  <c r="I29" i="10"/>
  <c r="E29" i="10"/>
  <c r="J29" i="10"/>
  <c r="D27" i="10"/>
  <c r="H27" i="10"/>
  <c r="L27" i="10"/>
  <c r="C27" i="10"/>
  <c r="I27" i="10"/>
  <c r="E27" i="10"/>
  <c r="J27" i="10"/>
  <c r="D25" i="10"/>
  <c r="H25" i="10"/>
  <c r="L25" i="10"/>
  <c r="C25" i="10"/>
  <c r="I25" i="10"/>
  <c r="E25" i="10"/>
  <c r="J25" i="10"/>
  <c r="C23" i="10"/>
  <c r="G23" i="10"/>
  <c r="D23" i="10"/>
  <c r="I23" i="10"/>
  <c r="E23" i="10"/>
  <c r="L23" i="10"/>
  <c r="F23" i="10"/>
  <c r="C18" i="10"/>
  <c r="G18" i="10"/>
  <c r="D18" i="10"/>
  <c r="I18" i="10"/>
  <c r="F18" i="10"/>
  <c r="H18" i="10"/>
  <c r="C14" i="10"/>
  <c r="G14" i="10"/>
  <c r="D14" i="10"/>
  <c r="I14" i="10"/>
  <c r="F14" i="10"/>
  <c r="H14" i="10"/>
  <c r="C10" i="10"/>
  <c r="G10" i="10"/>
  <c r="D10" i="10"/>
  <c r="I10" i="10"/>
  <c r="F10" i="10"/>
  <c r="H10" i="10"/>
  <c r="D51" i="10"/>
  <c r="H51" i="10"/>
  <c r="E51" i="10"/>
  <c r="J51" i="10"/>
  <c r="D47" i="10"/>
  <c r="H47" i="10"/>
  <c r="L47" i="10"/>
  <c r="E47" i="10"/>
  <c r="J47" i="10"/>
  <c r="D43" i="10"/>
  <c r="H43" i="10"/>
  <c r="L43" i="10"/>
  <c r="E43" i="10"/>
  <c r="J43" i="10"/>
  <c r="C22" i="10"/>
  <c r="G22" i="10"/>
  <c r="D22" i="10"/>
  <c r="I22" i="10"/>
  <c r="F22" i="10"/>
  <c r="H22" i="10"/>
  <c r="L18" i="10"/>
  <c r="L14" i="10"/>
  <c r="C7" i="10"/>
  <c r="G7" i="10"/>
  <c r="D7" i="10"/>
  <c r="I7" i="10"/>
  <c r="E7" i="10"/>
  <c r="L7" i="10"/>
  <c r="F7" i="10"/>
  <c r="J24" i="10"/>
  <c r="C21" i="10"/>
  <c r="G21" i="10"/>
  <c r="D21" i="10"/>
  <c r="I21" i="10"/>
  <c r="L20" i="10"/>
  <c r="C17" i="10"/>
  <c r="G17" i="10"/>
  <c r="D17" i="10"/>
  <c r="I17" i="10"/>
  <c r="C13" i="10"/>
  <c r="G13" i="10"/>
  <c r="D13" i="10"/>
  <c r="I13" i="10"/>
  <c r="C9" i="10"/>
  <c r="G9" i="10"/>
  <c r="D9" i="10"/>
  <c r="I9" i="10"/>
  <c r="L8" i="10"/>
  <c r="C24" i="10"/>
  <c r="D24" i="10"/>
  <c r="H24" i="10"/>
  <c r="L24" i="10"/>
  <c r="C20" i="10"/>
  <c r="G20" i="10"/>
  <c r="D20" i="10"/>
  <c r="I20" i="10"/>
  <c r="H17" i="10"/>
  <c r="C16" i="10"/>
  <c r="G16" i="10"/>
  <c r="D16" i="10"/>
  <c r="I16" i="10"/>
  <c r="H13" i="10"/>
  <c r="C12" i="10"/>
  <c r="G12" i="10"/>
  <c r="D12" i="10"/>
  <c r="I12" i="10"/>
  <c r="H9" i="10"/>
  <c r="C8" i="10"/>
  <c r="G8" i="10"/>
  <c r="D8" i="10"/>
  <c r="I8" i="10"/>
  <c r="I6" i="10"/>
  <c r="I5" i="10"/>
  <c r="I4" i="10"/>
  <c r="C6" i="10"/>
  <c r="G6" i="10"/>
  <c r="C5" i="10"/>
  <c r="G5" i="10"/>
  <c r="C4" i="10"/>
  <c r="G4" i="10"/>
  <c r="K3" i="10"/>
  <c r="G3" i="10"/>
  <c r="F2" i="10"/>
  <c r="J2" i="10"/>
  <c r="C2" i="10"/>
  <c r="G2" i="10"/>
  <c r="F199" i="9"/>
  <c r="E198" i="9"/>
  <c r="E197" i="9"/>
  <c r="E196" i="9"/>
  <c r="E195" i="9"/>
  <c r="E194" i="9"/>
  <c r="E193" i="9"/>
  <c r="E192" i="9"/>
  <c r="E191" i="9"/>
  <c r="I191" i="9"/>
  <c r="F191" i="9"/>
  <c r="F181" i="9"/>
  <c r="L181" i="9"/>
  <c r="J181" i="9"/>
  <c r="F180" i="9"/>
  <c r="L178" i="9"/>
  <c r="J178" i="9"/>
  <c r="F178" i="9"/>
  <c r="F177" i="9"/>
  <c r="L175" i="9"/>
  <c r="D175" i="9"/>
  <c r="F153" i="9"/>
  <c r="H152" i="9"/>
  <c r="F152" i="9"/>
  <c r="J152" i="9"/>
  <c r="E152" i="9"/>
  <c r="L152" i="9"/>
  <c r="I152" i="9"/>
  <c r="I151" i="9"/>
  <c r="L150" i="9"/>
  <c r="J150" i="9"/>
  <c r="E150" i="9"/>
  <c r="H150" i="9"/>
  <c r="F150" i="9"/>
  <c r="I150" i="9"/>
  <c r="I149" i="9"/>
  <c r="L148" i="9"/>
  <c r="J148" i="9"/>
  <c r="E148" i="9"/>
  <c r="H148" i="9"/>
  <c r="F148" i="9"/>
  <c r="I148" i="9"/>
  <c r="I147" i="9"/>
  <c r="F146" i="9"/>
  <c r="J146" i="9"/>
  <c r="E146" i="9"/>
  <c r="H146" i="9"/>
  <c r="L146" i="9"/>
  <c r="I146" i="9"/>
  <c r="I145" i="9"/>
  <c r="F144" i="9"/>
  <c r="J144" i="9"/>
  <c r="E144" i="9"/>
  <c r="H144" i="9"/>
  <c r="L144" i="9"/>
  <c r="I144" i="9"/>
  <c r="I143" i="9"/>
  <c r="H142" i="9"/>
  <c r="L142" i="9"/>
  <c r="J142" i="9"/>
  <c r="E142" i="9"/>
  <c r="F142" i="9"/>
  <c r="I142" i="9"/>
  <c r="I141" i="9"/>
  <c r="F140" i="9"/>
  <c r="J140" i="9"/>
  <c r="E140" i="9"/>
  <c r="H140" i="9"/>
  <c r="L140" i="9"/>
  <c r="I140" i="9"/>
  <c r="I139" i="9"/>
  <c r="L138" i="9"/>
  <c r="J138" i="9"/>
  <c r="E138" i="9"/>
  <c r="H138" i="9"/>
  <c r="F138" i="9"/>
  <c r="I138" i="9"/>
  <c r="I137" i="9"/>
  <c r="L136" i="9"/>
  <c r="F136" i="9"/>
  <c r="H136" i="9"/>
  <c r="J136" i="9"/>
  <c r="E136" i="9"/>
  <c r="I136" i="9"/>
  <c r="I135" i="9"/>
  <c r="H134" i="9"/>
  <c r="L134" i="9"/>
  <c r="J134" i="9"/>
  <c r="E134" i="9"/>
  <c r="F134" i="9"/>
  <c r="I134" i="9"/>
  <c r="I133" i="9"/>
  <c r="L132" i="9"/>
  <c r="J132" i="9"/>
  <c r="E132" i="9"/>
  <c r="H132" i="9"/>
  <c r="F132" i="9"/>
  <c r="I132" i="9"/>
  <c r="I131" i="9"/>
  <c r="L130" i="9"/>
  <c r="J130" i="9"/>
  <c r="E130" i="9"/>
  <c r="H130" i="9"/>
  <c r="F130" i="9"/>
  <c r="I130" i="9"/>
  <c r="L129" i="9"/>
  <c r="F129" i="9"/>
  <c r="J129" i="9"/>
  <c r="E129" i="9"/>
  <c r="I129" i="9"/>
  <c r="L128" i="9"/>
  <c r="J128" i="9"/>
  <c r="E128" i="9"/>
  <c r="H128" i="9"/>
  <c r="F128" i="9"/>
  <c r="I128" i="9"/>
  <c r="I127" i="9"/>
  <c r="H126" i="9"/>
  <c r="L126" i="9"/>
  <c r="J126" i="9"/>
  <c r="E126" i="9"/>
  <c r="F126" i="9"/>
  <c r="I126" i="9"/>
  <c r="I125" i="9"/>
  <c r="F124" i="9"/>
  <c r="J124" i="9"/>
  <c r="E124" i="9"/>
  <c r="H124" i="9"/>
  <c r="L124" i="9"/>
  <c r="I124" i="9"/>
  <c r="L123" i="9"/>
  <c r="F123" i="9"/>
  <c r="J123" i="9"/>
  <c r="E123" i="9"/>
  <c r="I123" i="9"/>
  <c r="H122" i="9"/>
  <c r="F122" i="9"/>
  <c r="J122" i="9"/>
  <c r="E122" i="9"/>
  <c r="L122" i="9"/>
  <c r="I122" i="9"/>
  <c r="I121" i="9"/>
  <c r="I120" i="9"/>
  <c r="L119" i="9"/>
  <c r="F119" i="9"/>
  <c r="H119" i="9"/>
  <c r="J119" i="9"/>
  <c r="J118" i="9"/>
  <c r="E118" i="9"/>
  <c r="L118" i="9"/>
  <c r="F118" i="9"/>
  <c r="I118" i="9"/>
  <c r="I117" i="9"/>
  <c r="L116" i="9"/>
  <c r="J116" i="9"/>
  <c r="E116" i="9"/>
  <c r="H116" i="9"/>
  <c r="F116" i="9"/>
  <c r="I116" i="9"/>
  <c r="I115" i="9"/>
  <c r="H114" i="9"/>
  <c r="L114" i="9"/>
  <c r="J114" i="9"/>
  <c r="E114" i="9"/>
  <c r="F114" i="9"/>
  <c r="I114" i="9"/>
  <c r="I113" i="9"/>
  <c r="F112" i="9"/>
  <c r="J112" i="9"/>
  <c r="E112" i="9"/>
  <c r="H112" i="9"/>
  <c r="L112" i="9"/>
  <c r="I112" i="9"/>
  <c r="I111" i="9"/>
  <c r="H110" i="9"/>
  <c r="F110" i="9"/>
  <c r="J110" i="9"/>
  <c r="E110" i="9"/>
  <c r="L110" i="9"/>
  <c r="I110" i="9"/>
  <c r="I109" i="9"/>
  <c r="H108" i="9"/>
  <c r="F108" i="9"/>
  <c r="J108" i="9"/>
  <c r="E108" i="9"/>
  <c r="L108" i="9"/>
  <c r="I108" i="9"/>
  <c r="I107" i="9"/>
  <c r="H106" i="9"/>
  <c r="L106" i="9"/>
  <c r="J106" i="9"/>
  <c r="E106" i="9"/>
  <c r="F106" i="9"/>
  <c r="I106" i="9"/>
  <c r="I105" i="9"/>
  <c r="H104" i="9"/>
  <c r="L104" i="9"/>
  <c r="J104" i="9"/>
  <c r="E104" i="9"/>
  <c r="F104" i="9"/>
  <c r="I104" i="9"/>
  <c r="I103" i="9"/>
  <c r="F102" i="9"/>
  <c r="J102" i="9"/>
  <c r="E102" i="9"/>
  <c r="H102" i="9"/>
  <c r="L102" i="9"/>
  <c r="I102" i="9"/>
  <c r="I101" i="9"/>
  <c r="L100" i="9"/>
  <c r="J100" i="9"/>
  <c r="E100" i="9"/>
  <c r="H100" i="9"/>
  <c r="F100" i="9"/>
  <c r="I100" i="9"/>
  <c r="I99" i="9"/>
  <c r="L98" i="9"/>
  <c r="J98" i="9"/>
  <c r="E98" i="9"/>
  <c r="H98" i="9"/>
  <c r="F98" i="9"/>
  <c r="I98" i="9"/>
  <c r="J96" i="9"/>
  <c r="J95" i="9"/>
  <c r="F95" i="9"/>
  <c r="L95" i="9"/>
  <c r="L94" i="9"/>
  <c r="F94" i="9"/>
  <c r="J91" i="9"/>
  <c r="F91" i="9"/>
  <c r="L91" i="9"/>
  <c r="J83" i="9"/>
  <c r="F83" i="9"/>
  <c r="L83" i="9"/>
  <c r="J75" i="9"/>
  <c r="F75" i="9"/>
  <c r="L75" i="9"/>
  <c r="L74" i="9"/>
  <c r="F74" i="9"/>
  <c r="D74" i="9"/>
  <c r="J71" i="9"/>
  <c r="J70" i="9"/>
  <c r="H69" i="9"/>
  <c r="I69" i="9"/>
  <c r="L67" i="9"/>
  <c r="L64" i="9"/>
  <c r="I64" i="9"/>
  <c r="L62" i="9"/>
  <c r="I59" i="9"/>
  <c r="L59" i="9"/>
  <c r="H58" i="9"/>
  <c r="F58" i="9"/>
  <c r="L58" i="9"/>
  <c r="H54" i="9"/>
  <c r="F54" i="9"/>
  <c r="L54" i="9"/>
  <c r="H53" i="9"/>
  <c r="I53" i="9"/>
  <c r="L51" i="9"/>
  <c r="I51" i="9"/>
  <c r="J50" i="9"/>
  <c r="F50" i="9"/>
  <c r="G50" i="9"/>
  <c r="I50" i="9"/>
  <c r="E50" i="9"/>
  <c r="L49" i="9"/>
  <c r="L48" i="9"/>
  <c r="F48" i="9"/>
  <c r="H48" i="9"/>
  <c r="J48" i="9"/>
  <c r="L47" i="9"/>
  <c r="L46" i="9"/>
  <c r="F46" i="9"/>
  <c r="J46" i="9"/>
  <c r="I45" i="9"/>
  <c r="L44" i="9"/>
  <c r="J44" i="9"/>
  <c r="E44" i="9"/>
  <c r="H44" i="9"/>
  <c r="F44" i="9"/>
  <c r="I44" i="9"/>
  <c r="I43" i="9"/>
  <c r="L42" i="9"/>
  <c r="J42" i="9"/>
  <c r="E42" i="9"/>
  <c r="H42" i="9"/>
  <c r="F42" i="9"/>
  <c r="I42" i="9"/>
  <c r="I41" i="9"/>
  <c r="H40" i="9"/>
  <c r="L40" i="9"/>
  <c r="J40" i="9"/>
  <c r="E40" i="9"/>
  <c r="F40" i="9"/>
  <c r="I40" i="9"/>
  <c r="I39" i="9"/>
  <c r="L38" i="9"/>
  <c r="J38" i="9"/>
  <c r="E38" i="9"/>
  <c r="H38" i="9"/>
  <c r="F38" i="9"/>
  <c r="I38" i="9"/>
  <c r="H37" i="9"/>
  <c r="L37" i="9"/>
  <c r="H36" i="9"/>
  <c r="L36" i="9"/>
  <c r="F36" i="9"/>
  <c r="J36" i="9"/>
  <c r="L35" i="9"/>
  <c r="H34" i="9"/>
  <c r="L34" i="9"/>
  <c r="F34" i="9"/>
  <c r="J34" i="9"/>
  <c r="L33" i="9"/>
  <c r="L32" i="9"/>
  <c r="F32" i="9"/>
  <c r="H32" i="9"/>
  <c r="J32" i="9"/>
  <c r="L31" i="9"/>
  <c r="H30" i="9"/>
  <c r="L30" i="9"/>
  <c r="F30" i="9"/>
  <c r="J30" i="9"/>
  <c r="L29" i="9"/>
  <c r="F29" i="9"/>
  <c r="J28" i="9"/>
  <c r="F28" i="9"/>
  <c r="I28" i="9"/>
  <c r="E28" i="9"/>
  <c r="L28" i="9"/>
  <c r="H28" i="9"/>
  <c r="J27" i="9"/>
  <c r="F27" i="9"/>
  <c r="I27" i="9"/>
  <c r="E27" i="9"/>
  <c r="L27" i="9"/>
  <c r="H27" i="9"/>
  <c r="I26" i="9"/>
  <c r="E26" i="9"/>
  <c r="J26" i="9"/>
  <c r="F26" i="9"/>
  <c r="L26" i="9"/>
  <c r="H26" i="9"/>
  <c r="J25" i="9"/>
  <c r="F25" i="9"/>
  <c r="I25" i="9"/>
  <c r="E25" i="9"/>
  <c r="L25" i="9"/>
  <c r="H25" i="9"/>
  <c r="J24" i="9"/>
  <c r="F24" i="9"/>
  <c r="I24" i="9"/>
  <c r="E24" i="9"/>
  <c r="L24" i="9"/>
  <c r="H24" i="9"/>
  <c r="J23" i="9"/>
  <c r="F23" i="9"/>
  <c r="I23" i="9"/>
  <c r="E23" i="9"/>
  <c r="L23" i="9"/>
  <c r="H23" i="9"/>
  <c r="I22" i="9"/>
  <c r="E22" i="9"/>
  <c r="J22" i="9"/>
  <c r="F22" i="9"/>
  <c r="L22" i="9"/>
  <c r="H22" i="9"/>
  <c r="J21" i="9"/>
  <c r="F21" i="9"/>
  <c r="I21" i="9"/>
  <c r="E21" i="9"/>
  <c r="L21" i="9"/>
  <c r="H21" i="9"/>
  <c r="I20" i="9"/>
  <c r="E20" i="9"/>
  <c r="J20" i="9"/>
  <c r="F20" i="9"/>
  <c r="L20" i="9"/>
  <c r="H20" i="9"/>
  <c r="J19" i="9"/>
  <c r="F19" i="9"/>
  <c r="I19" i="9"/>
  <c r="E19" i="9"/>
  <c r="L19" i="9"/>
  <c r="H19" i="9"/>
  <c r="J18" i="9"/>
  <c r="F18" i="9"/>
  <c r="I18" i="9"/>
  <c r="E18" i="9"/>
  <c r="L18" i="9"/>
  <c r="H18" i="9"/>
  <c r="J17" i="9"/>
  <c r="F17" i="9"/>
  <c r="I17" i="9"/>
  <c r="E17" i="9"/>
  <c r="L17" i="9"/>
  <c r="H17" i="9"/>
  <c r="J16" i="9"/>
  <c r="F16" i="9"/>
  <c r="I16" i="9"/>
  <c r="E16" i="9"/>
  <c r="L16" i="9"/>
  <c r="H16" i="9"/>
  <c r="I15" i="9"/>
  <c r="E15" i="9"/>
  <c r="J15" i="9"/>
  <c r="F15" i="9"/>
  <c r="L15" i="9"/>
  <c r="H15" i="9"/>
  <c r="J14" i="9"/>
  <c r="F14" i="9"/>
  <c r="I14" i="9"/>
  <c r="E14" i="9"/>
  <c r="L14" i="9"/>
  <c r="H14" i="9"/>
  <c r="I13" i="9"/>
  <c r="E13" i="9"/>
  <c r="J13" i="9"/>
  <c r="F13" i="9"/>
  <c r="L13" i="9"/>
  <c r="H13" i="9"/>
  <c r="J12" i="9"/>
  <c r="F12" i="9"/>
  <c r="I12" i="9"/>
  <c r="E12" i="9"/>
  <c r="L12" i="9"/>
  <c r="H12" i="9"/>
  <c r="J11" i="9"/>
  <c r="F11" i="9"/>
  <c r="I11" i="9"/>
  <c r="E11" i="9"/>
  <c r="L11" i="9"/>
  <c r="H11" i="9"/>
  <c r="J10" i="9"/>
  <c r="F10" i="9"/>
  <c r="I10" i="9"/>
  <c r="E10" i="9"/>
  <c r="L10" i="9"/>
  <c r="H10" i="9"/>
  <c r="J9" i="9"/>
  <c r="F9" i="9"/>
  <c r="I9" i="9"/>
  <c r="E9" i="9"/>
  <c r="L9" i="9"/>
  <c r="H9" i="9"/>
  <c r="J8" i="9"/>
  <c r="F8" i="9"/>
  <c r="I8" i="9"/>
  <c r="E8" i="9"/>
  <c r="L8" i="9"/>
  <c r="H8" i="9"/>
  <c r="I7" i="9"/>
  <c r="E7" i="9"/>
  <c r="J7" i="9"/>
  <c r="F7" i="9"/>
  <c r="L7" i="9"/>
  <c r="H7" i="9"/>
  <c r="J6" i="9"/>
  <c r="F6" i="9"/>
  <c r="I6" i="9"/>
  <c r="E6" i="9"/>
  <c r="L6" i="9"/>
  <c r="H6" i="9"/>
  <c r="I5" i="9"/>
  <c r="E5" i="9"/>
  <c r="J5" i="9"/>
  <c r="F5" i="9"/>
  <c r="L5" i="9"/>
  <c r="H5" i="9"/>
  <c r="I4" i="9"/>
  <c r="E4" i="9"/>
  <c r="J4" i="9"/>
  <c r="F4" i="9"/>
  <c r="L4" i="9"/>
  <c r="H4" i="9"/>
  <c r="I3" i="9"/>
  <c r="C200" i="9"/>
  <c r="G200" i="9"/>
  <c r="E200" i="9"/>
  <c r="D200" i="9"/>
  <c r="H200" i="9"/>
  <c r="L200" i="9"/>
  <c r="I200" i="9"/>
  <c r="E186" i="9"/>
  <c r="I186" i="9"/>
  <c r="C186" i="9"/>
  <c r="G186" i="9"/>
  <c r="E185" i="9"/>
  <c r="I185" i="9"/>
  <c r="C185" i="9"/>
  <c r="G185" i="9"/>
  <c r="E184" i="9"/>
  <c r="I184" i="9"/>
  <c r="C184" i="9"/>
  <c r="G184" i="9"/>
  <c r="E183" i="9"/>
  <c r="I183" i="9"/>
  <c r="C183" i="9"/>
  <c r="G183" i="9"/>
  <c r="E182" i="9"/>
  <c r="I182" i="9"/>
  <c r="C182" i="9"/>
  <c r="G182" i="9"/>
  <c r="E181" i="9"/>
  <c r="I181" i="9"/>
  <c r="C181" i="9"/>
  <c r="G181" i="9"/>
  <c r="E180" i="9"/>
  <c r="I180" i="9"/>
  <c r="C180" i="9"/>
  <c r="G180" i="9"/>
  <c r="E179" i="9"/>
  <c r="I179" i="9"/>
  <c r="C179" i="9"/>
  <c r="G179" i="9"/>
  <c r="E178" i="9"/>
  <c r="I178" i="9"/>
  <c r="C178" i="9"/>
  <c r="G178" i="9"/>
  <c r="E177" i="9"/>
  <c r="I177" i="9"/>
  <c r="C177" i="9"/>
  <c r="G177" i="9"/>
  <c r="E176" i="9"/>
  <c r="I176" i="9"/>
  <c r="C176" i="9"/>
  <c r="G176" i="9"/>
  <c r="C174" i="9"/>
  <c r="D174" i="9"/>
  <c r="E174" i="9"/>
  <c r="I174" i="9"/>
  <c r="F174" i="9"/>
  <c r="J174" i="9"/>
  <c r="G174" i="9"/>
  <c r="C170" i="9"/>
  <c r="G170" i="9"/>
  <c r="D170" i="9"/>
  <c r="H170" i="9"/>
  <c r="L170" i="9"/>
  <c r="E170" i="9"/>
  <c r="I170" i="9"/>
  <c r="F170" i="9"/>
  <c r="J170" i="9"/>
  <c r="C166" i="9"/>
  <c r="G166" i="9"/>
  <c r="D166" i="9"/>
  <c r="H166" i="9"/>
  <c r="L166" i="9"/>
  <c r="E166" i="9"/>
  <c r="I166" i="9"/>
  <c r="F166" i="9"/>
  <c r="J166" i="9"/>
  <c r="C162" i="9"/>
  <c r="G162" i="9"/>
  <c r="D162" i="9"/>
  <c r="H162" i="9"/>
  <c r="L162" i="9"/>
  <c r="E162" i="9"/>
  <c r="I162" i="9"/>
  <c r="F162" i="9"/>
  <c r="J162" i="9"/>
  <c r="C158" i="9"/>
  <c r="G158" i="9"/>
  <c r="D158" i="9"/>
  <c r="H158" i="9"/>
  <c r="L158" i="9"/>
  <c r="E158" i="9"/>
  <c r="I158" i="9"/>
  <c r="F158" i="9"/>
  <c r="J158" i="9"/>
  <c r="E199" i="9"/>
  <c r="E190" i="9"/>
  <c r="I190" i="9"/>
  <c r="C190" i="9"/>
  <c r="E189" i="9"/>
  <c r="I189" i="9"/>
  <c r="C189" i="9"/>
  <c r="G189" i="9"/>
  <c r="E188" i="9"/>
  <c r="I188" i="9"/>
  <c r="C188" i="9"/>
  <c r="G188" i="9"/>
  <c r="J187" i="9"/>
  <c r="J186" i="9"/>
  <c r="L199" i="9"/>
  <c r="H199" i="9"/>
  <c r="D199" i="9"/>
  <c r="L198" i="9"/>
  <c r="H198" i="9"/>
  <c r="D198" i="9"/>
  <c r="L197" i="9"/>
  <c r="H197" i="9"/>
  <c r="D197" i="9"/>
  <c r="L196" i="9"/>
  <c r="H196" i="9"/>
  <c r="D196" i="9"/>
  <c r="L195" i="9"/>
  <c r="H195" i="9"/>
  <c r="D195" i="9"/>
  <c r="L194" i="9"/>
  <c r="H194" i="9"/>
  <c r="D194" i="9"/>
  <c r="L193" i="9"/>
  <c r="H193" i="9"/>
  <c r="D193" i="9"/>
  <c r="L192" i="9"/>
  <c r="H192" i="9"/>
  <c r="D192" i="9"/>
  <c r="L191" i="9"/>
  <c r="H191" i="9"/>
  <c r="D191" i="9"/>
  <c r="L190" i="9"/>
  <c r="G190" i="9"/>
  <c r="H189" i="9"/>
  <c r="H188" i="9"/>
  <c r="H186" i="9"/>
  <c r="H185" i="9"/>
  <c r="H184" i="9"/>
  <c r="H183" i="9"/>
  <c r="H182" i="9"/>
  <c r="H181" i="9"/>
  <c r="H180" i="9"/>
  <c r="H179" i="9"/>
  <c r="H178" i="9"/>
  <c r="H177" i="9"/>
  <c r="H176" i="9"/>
  <c r="C173" i="9"/>
  <c r="G173" i="9"/>
  <c r="D173" i="9"/>
  <c r="H173" i="9"/>
  <c r="L173" i="9"/>
  <c r="E173" i="9"/>
  <c r="I173" i="9"/>
  <c r="F173" i="9"/>
  <c r="J173" i="9"/>
  <c r="C169" i="9"/>
  <c r="G169" i="9"/>
  <c r="D169" i="9"/>
  <c r="H169" i="9"/>
  <c r="L169" i="9"/>
  <c r="E169" i="9"/>
  <c r="I169" i="9"/>
  <c r="F169" i="9"/>
  <c r="J169" i="9"/>
  <c r="C165" i="9"/>
  <c r="G165" i="9"/>
  <c r="D165" i="9"/>
  <c r="H165" i="9"/>
  <c r="L165" i="9"/>
  <c r="E165" i="9"/>
  <c r="I165" i="9"/>
  <c r="F165" i="9"/>
  <c r="J165" i="9"/>
  <c r="C161" i="9"/>
  <c r="G161" i="9"/>
  <c r="D161" i="9"/>
  <c r="H161" i="9"/>
  <c r="L161" i="9"/>
  <c r="E161" i="9"/>
  <c r="I161" i="9"/>
  <c r="F161" i="9"/>
  <c r="J161" i="9"/>
  <c r="C157" i="9"/>
  <c r="G157" i="9"/>
  <c r="D157" i="9"/>
  <c r="H157" i="9"/>
  <c r="L157" i="9"/>
  <c r="E157" i="9"/>
  <c r="I157" i="9"/>
  <c r="F157" i="9"/>
  <c r="J157" i="9"/>
  <c r="I199" i="9"/>
  <c r="H190" i="9"/>
  <c r="E187" i="9"/>
  <c r="I187" i="9"/>
  <c r="C187" i="9"/>
  <c r="G187" i="9"/>
  <c r="G199" i="9"/>
  <c r="G198" i="9"/>
  <c r="G197" i="9"/>
  <c r="G196" i="9"/>
  <c r="G195" i="9"/>
  <c r="G194" i="9"/>
  <c r="G193" i="9"/>
  <c r="G192" i="9"/>
  <c r="G191" i="9"/>
  <c r="F190" i="9"/>
  <c r="F189" i="9"/>
  <c r="F188" i="9"/>
  <c r="F187" i="9"/>
  <c r="F186" i="9"/>
  <c r="F185" i="9"/>
  <c r="F184" i="9"/>
  <c r="F183" i="9"/>
  <c r="C172" i="9"/>
  <c r="G172" i="9"/>
  <c r="D172" i="9"/>
  <c r="H172" i="9"/>
  <c r="L172" i="9"/>
  <c r="E172" i="9"/>
  <c r="I172" i="9"/>
  <c r="F172" i="9"/>
  <c r="J172" i="9"/>
  <c r="C168" i="9"/>
  <c r="G168" i="9"/>
  <c r="D168" i="9"/>
  <c r="H168" i="9"/>
  <c r="L168" i="9"/>
  <c r="E168" i="9"/>
  <c r="I168" i="9"/>
  <c r="F168" i="9"/>
  <c r="J168" i="9"/>
  <c r="C164" i="9"/>
  <c r="G164" i="9"/>
  <c r="D164" i="9"/>
  <c r="H164" i="9"/>
  <c r="L164" i="9"/>
  <c r="E164" i="9"/>
  <c r="I164" i="9"/>
  <c r="F164" i="9"/>
  <c r="J164" i="9"/>
  <c r="C160" i="9"/>
  <c r="G160" i="9"/>
  <c r="D160" i="9"/>
  <c r="H160" i="9"/>
  <c r="L160" i="9"/>
  <c r="E160" i="9"/>
  <c r="I160" i="9"/>
  <c r="F160" i="9"/>
  <c r="J160" i="9"/>
  <c r="C156" i="9"/>
  <c r="G156" i="9"/>
  <c r="D156" i="9"/>
  <c r="H156" i="9"/>
  <c r="L156" i="9"/>
  <c r="E156" i="9"/>
  <c r="I156" i="9"/>
  <c r="F156" i="9"/>
  <c r="J156" i="9"/>
  <c r="J190" i="9"/>
  <c r="D190" i="9"/>
  <c r="L189" i="9"/>
  <c r="D189" i="9"/>
  <c r="L188" i="9"/>
  <c r="D188" i="9"/>
  <c r="L187" i="9"/>
  <c r="D187" i="9"/>
  <c r="L186" i="9"/>
  <c r="D186" i="9"/>
  <c r="L185" i="9"/>
  <c r="D185" i="9"/>
  <c r="L184" i="9"/>
  <c r="D184" i="9"/>
  <c r="L183" i="9"/>
  <c r="D183" i="9"/>
  <c r="C171" i="9"/>
  <c r="G171" i="9"/>
  <c r="D171" i="9"/>
  <c r="H171" i="9"/>
  <c r="L171" i="9"/>
  <c r="E171" i="9"/>
  <c r="I171" i="9"/>
  <c r="F171" i="9"/>
  <c r="J171" i="9"/>
  <c r="C167" i="9"/>
  <c r="G167" i="9"/>
  <c r="D167" i="9"/>
  <c r="H167" i="9"/>
  <c r="L167" i="9"/>
  <c r="E167" i="9"/>
  <c r="I167" i="9"/>
  <c r="F167" i="9"/>
  <c r="J167" i="9"/>
  <c r="C163" i="9"/>
  <c r="G163" i="9"/>
  <c r="D163" i="9"/>
  <c r="H163" i="9"/>
  <c r="L163" i="9"/>
  <c r="E163" i="9"/>
  <c r="I163" i="9"/>
  <c r="F163" i="9"/>
  <c r="J163" i="9"/>
  <c r="C159" i="9"/>
  <c r="G159" i="9"/>
  <c r="D159" i="9"/>
  <c r="H159" i="9"/>
  <c r="L159" i="9"/>
  <c r="E159" i="9"/>
  <c r="I159" i="9"/>
  <c r="F159" i="9"/>
  <c r="J159" i="9"/>
  <c r="C155" i="9"/>
  <c r="G155" i="9"/>
  <c r="D155" i="9"/>
  <c r="H155" i="9"/>
  <c r="L155" i="9"/>
  <c r="E155" i="9"/>
  <c r="I155" i="9"/>
  <c r="F155" i="9"/>
  <c r="J155" i="9"/>
  <c r="G175" i="9"/>
  <c r="C175" i="9"/>
  <c r="J154" i="9"/>
  <c r="I175" i="9"/>
  <c r="C154" i="9"/>
  <c r="G154" i="9"/>
  <c r="D154" i="9"/>
  <c r="H154" i="9"/>
  <c r="L154" i="9"/>
  <c r="E154" i="9"/>
  <c r="I154" i="9"/>
  <c r="I153" i="9"/>
  <c r="E153" i="9"/>
  <c r="L153" i="9"/>
  <c r="H153" i="9"/>
  <c r="D153" i="9"/>
  <c r="G153" i="9"/>
  <c r="E97" i="9"/>
  <c r="I97" i="9"/>
  <c r="C97" i="9"/>
  <c r="H97" i="9"/>
  <c r="E93" i="9"/>
  <c r="I93" i="9"/>
  <c r="C93" i="9"/>
  <c r="H93" i="9"/>
  <c r="E89" i="9"/>
  <c r="I89" i="9"/>
  <c r="C89" i="9"/>
  <c r="H89" i="9"/>
  <c r="E85" i="9"/>
  <c r="I85" i="9"/>
  <c r="C85" i="9"/>
  <c r="H85" i="9"/>
  <c r="E81" i="9"/>
  <c r="I81" i="9"/>
  <c r="C81" i="9"/>
  <c r="H81" i="9"/>
  <c r="E77" i="9"/>
  <c r="I77" i="9"/>
  <c r="C77" i="9"/>
  <c r="H77" i="9"/>
  <c r="E73" i="9"/>
  <c r="I73" i="9"/>
  <c r="C73" i="9"/>
  <c r="H73" i="9"/>
  <c r="C65" i="9"/>
  <c r="G65" i="9"/>
  <c r="E65" i="9"/>
  <c r="J65" i="9"/>
  <c r="D65" i="9"/>
  <c r="L65" i="9"/>
  <c r="C60" i="9"/>
  <c r="G60" i="9"/>
  <c r="E60" i="9"/>
  <c r="J60" i="9"/>
  <c r="F60" i="9"/>
  <c r="C55" i="9"/>
  <c r="G55" i="9"/>
  <c r="E55" i="9"/>
  <c r="J55" i="9"/>
  <c r="H55" i="9"/>
  <c r="G97" i="9"/>
  <c r="E96" i="9"/>
  <c r="I96" i="9"/>
  <c r="C96" i="9"/>
  <c r="H96" i="9"/>
  <c r="G93" i="9"/>
  <c r="E92" i="9"/>
  <c r="I92" i="9"/>
  <c r="C92" i="9"/>
  <c r="H92" i="9"/>
  <c r="G89" i="9"/>
  <c r="E88" i="9"/>
  <c r="I88" i="9"/>
  <c r="C88" i="9"/>
  <c r="H88" i="9"/>
  <c r="G85" i="9"/>
  <c r="E84" i="9"/>
  <c r="I84" i="9"/>
  <c r="C84" i="9"/>
  <c r="H84" i="9"/>
  <c r="G81" i="9"/>
  <c r="E80" i="9"/>
  <c r="I80" i="9"/>
  <c r="C80" i="9"/>
  <c r="H80" i="9"/>
  <c r="G77" i="9"/>
  <c r="E76" i="9"/>
  <c r="I76" i="9"/>
  <c r="C76" i="9"/>
  <c r="H76" i="9"/>
  <c r="G73" i="9"/>
  <c r="E72" i="9"/>
  <c r="I72" i="9"/>
  <c r="C72" i="9"/>
  <c r="H72" i="9"/>
  <c r="C67" i="9"/>
  <c r="G67" i="9"/>
  <c r="E67" i="9"/>
  <c r="J67" i="9"/>
  <c r="H67" i="9"/>
  <c r="I65" i="9"/>
  <c r="C61" i="9"/>
  <c r="G61" i="9"/>
  <c r="E61" i="9"/>
  <c r="J61" i="9"/>
  <c r="D61" i="9"/>
  <c r="L61" i="9"/>
  <c r="I60" i="9"/>
  <c r="C56" i="9"/>
  <c r="G56" i="9"/>
  <c r="E56" i="9"/>
  <c r="J56" i="9"/>
  <c r="F56" i="9"/>
  <c r="I55" i="9"/>
  <c r="C52" i="9"/>
  <c r="G52" i="9"/>
  <c r="E52" i="9"/>
  <c r="J52" i="9"/>
  <c r="F52" i="9"/>
  <c r="H52" i="9"/>
  <c r="L97" i="9"/>
  <c r="F97" i="9"/>
  <c r="G96" i="9"/>
  <c r="E95" i="9"/>
  <c r="I95" i="9"/>
  <c r="C95" i="9"/>
  <c r="H95" i="9"/>
  <c r="L93" i="9"/>
  <c r="F93" i="9"/>
  <c r="G92" i="9"/>
  <c r="E91" i="9"/>
  <c r="I91" i="9"/>
  <c r="C91" i="9"/>
  <c r="H91" i="9"/>
  <c r="L89" i="9"/>
  <c r="F89" i="9"/>
  <c r="G88" i="9"/>
  <c r="E87" i="9"/>
  <c r="I87" i="9"/>
  <c r="C87" i="9"/>
  <c r="H87" i="9"/>
  <c r="L85" i="9"/>
  <c r="F85" i="9"/>
  <c r="G84" i="9"/>
  <c r="E83" i="9"/>
  <c r="I83" i="9"/>
  <c r="C83" i="9"/>
  <c r="H83" i="9"/>
  <c r="L81" i="9"/>
  <c r="F81" i="9"/>
  <c r="G80" i="9"/>
  <c r="E79" i="9"/>
  <c r="I79" i="9"/>
  <c r="C79" i="9"/>
  <c r="H79" i="9"/>
  <c r="L77" i="9"/>
  <c r="F77" i="9"/>
  <c r="G76" i="9"/>
  <c r="E75" i="9"/>
  <c r="I75" i="9"/>
  <c r="C75" i="9"/>
  <c r="H75" i="9"/>
  <c r="L73" i="9"/>
  <c r="F73" i="9"/>
  <c r="G72" i="9"/>
  <c r="E71" i="9"/>
  <c r="I71" i="9"/>
  <c r="C71" i="9"/>
  <c r="H71" i="9"/>
  <c r="C68" i="9"/>
  <c r="G68" i="9"/>
  <c r="E68" i="9"/>
  <c r="J68" i="9"/>
  <c r="F68" i="9"/>
  <c r="I67" i="9"/>
  <c r="H65" i="9"/>
  <c r="C63" i="9"/>
  <c r="G63" i="9"/>
  <c r="E63" i="9"/>
  <c r="J63" i="9"/>
  <c r="H63" i="9"/>
  <c r="I61" i="9"/>
  <c r="H60" i="9"/>
  <c r="C57" i="9"/>
  <c r="G57" i="9"/>
  <c r="E57" i="9"/>
  <c r="J57" i="9"/>
  <c r="D57" i="9"/>
  <c r="L57" i="9"/>
  <c r="I56" i="9"/>
  <c r="F55" i="9"/>
  <c r="L52" i="9"/>
  <c r="C152" i="9"/>
  <c r="G152" i="9"/>
  <c r="C151" i="9"/>
  <c r="G151" i="9"/>
  <c r="C150" i="9"/>
  <c r="G150" i="9"/>
  <c r="C149" i="9"/>
  <c r="G149" i="9"/>
  <c r="C148" i="9"/>
  <c r="G148" i="9"/>
  <c r="C147" i="9"/>
  <c r="G147" i="9"/>
  <c r="C146" i="9"/>
  <c r="G146" i="9"/>
  <c r="C145" i="9"/>
  <c r="G145" i="9"/>
  <c r="C144" i="9"/>
  <c r="G144" i="9"/>
  <c r="C143" i="9"/>
  <c r="G143" i="9"/>
  <c r="C142" i="9"/>
  <c r="G142" i="9"/>
  <c r="C141" i="9"/>
  <c r="G141" i="9"/>
  <c r="C140" i="9"/>
  <c r="G140" i="9"/>
  <c r="C139" i="9"/>
  <c r="G139" i="9"/>
  <c r="C138" i="9"/>
  <c r="G138" i="9"/>
  <c r="C137" i="9"/>
  <c r="G137" i="9"/>
  <c r="C136" i="9"/>
  <c r="G136" i="9"/>
  <c r="C135" i="9"/>
  <c r="G135" i="9"/>
  <c r="C134" i="9"/>
  <c r="G134" i="9"/>
  <c r="C133" i="9"/>
  <c r="G133" i="9"/>
  <c r="C132" i="9"/>
  <c r="G132" i="9"/>
  <c r="C131" i="9"/>
  <c r="G131" i="9"/>
  <c r="C130" i="9"/>
  <c r="G130" i="9"/>
  <c r="C129" i="9"/>
  <c r="G129" i="9"/>
  <c r="C128" i="9"/>
  <c r="G128" i="9"/>
  <c r="C127" i="9"/>
  <c r="G127" i="9"/>
  <c r="C126" i="9"/>
  <c r="G126" i="9"/>
  <c r="C125" i="9"/>
  <c r="G125" i="9"/>
  <c r="C124" i="9"/>
  <c r="G124" i="9"/>
  <c r="C123" i="9"/>
  <c r="G123" i="9"/>
  <c r="C122" i="9"/>
  <c r="G122" i="9"/>
  <c r="C121" i="9"/>
  <c r="G121" i="9"/>
  <c r="C120" i="9"/>
  <c r="G120" i="9"/>
  <c r="C119" i="9"/>
  <c r="G119" i="9"/>
  <c r="C118" i="9"/>
  <c r="G118" i="9"/>
  <c r="C117" i="9"/>
  <c r="G117" i="9"/>
  <c r="C116" i="9"/>
  <c r="G116" i="9"/>
  <c r="C115" i="9"/>
  <c r="G115" i="9"/>
  <c r="C114" i="9"/>
  <c r="G114" i="9"/>
  <c r="C113" i="9"/>
  <c r="G113" i="9"/>
  <c r="C112" i="9"/>
  <c r="G112" i="9"/>
  <c r="C111" i="9"/>
  <c r="G111" i="9"/>
  <c r="C110" i="9"/>
  <c r="G110" i="9"/>
  <c r="C109" i="9"/>
  <c r="G109" i="9"/>
  <c r="C108" i="9"/>
  <c r="G108" i="9"/>
  <c r="C107" i="9"/>
  <c r="G107" i="9"/>
  <c r="C106" i="9"/>
  <c r="G106" i="9"/>
  <c r="C105" i="9"/>
  <c r="G105" i="9"/>
  <c r="C104" i="9"/>
  <c r="G104" i="9"/>
  <c r="C103" i="9"/>
  <c r="G103" i="9"/>
  <c r="C102" i="9"/>
  <c r="G102" i="9"/>
  <c r="C101" i="9"/>
  <c r="G101" i="9"/>
  <c r="C100" i="9"/>
  <c r="G100" i="9"/>
  <c r="C99" i="9"/>
  <c r="G99" i="9"/>
  <c r="C98" i="9"/>
  <c r="G98" i="9"/>
  <c r="D97" i="9"/>
  <c r="L96" i="9"/>
  <c r="F96" i="9"/>
  <c r="G95" i="9"/>
  <c r="E94" i="9"/>
  <c r="I94" i="9"/>
  <c r="C94" i="9"/>
  <c r="H94" i="9"/>
  <c r="D93" i="9"/>
  <c r="L92" i="9"/>
  <c r="F92" i="9"/>
  <c r="G91" i="9"/>
  <c r="E90" i="9"/>
  <c r="I90" i="9"/>
  <c r="C90" i="9"/>
  <c r="H90" i="9"/>
  <c r="D89" i="9"/>
  <c r="L88" i="9"/>
  <c r="F88" i="9"/>
  <c r="G87" i="9"/>
  <c r="E86" i="9"/>
  <c r="I86" i="9"/>
  <c r="C86" i="9"/>
  <c r="H86" i="9"/>
  <c r="D85" i="9"/>
  <c r="L84" i="9"/>
  <c r="F84" i="9"/>
  <c r="G83" i="9"/>
  <c r="E82" i="9"/>
  <c r="I82" i="9"/>
  <c r="C82" i="9"/>
  <c r="H82" i="9"/>
  <c r="D81" i="9"/>
  <c r="L80" i="9"/>
  <c r="F80" i="9"/>
  <c r="G79" i="9"/>
  <c r="E78" i="9"/>
  <c r="I78" i="9"/>
  <c r="C78" i="9"/>
  <c r="H78" i="9"/>
  <c r="D77" i="9"/>
  <c r="L76" i="9"/>
  <c r="F76" i="9"/>
  <c r="G75" i="9"/>
  <c r="E74" i="9"/>
  <c r="I74" i="9"/>
  <c r="C74" i="9"/>
  <c r="H74" i="9"/>
  <c r="D73" i="9"/>
  <c r="L72" i="9"/>
  <c r="F72" i="9"/>
  <c r="G71" i="9"/>
  <c r="C69" i="9"/>
  <c r="G69" i="9"/>
  <c r="E69" i="9"/>
  <c r="J69" i="9"/>
  <c r="D69" i="9"/>
  <c r="L69" i="9"/>
  <c r="I68" i="9"/>
  <c r="F67" i="9"/>
  <c r="F65" i="9"/>
  <c r="C64" i="9"/>
  <c r="G64" i="9"/>
  <c r="E64" i="9"/>
  <c r="J64" i="9"/>
  <c r="F64" i="9"/>
  <c r="I63" i="9"/>
  <c r="H61" i="9"/>
  <c r="D60" i="9"/>
  <c r="C59" i="9"/>
  <c r="G59" i="9"/>
  <c r="E59" i="9"/>
  <c r="J59" i="9"/>
  <c r="H59" i="9"/>
  <c r="I57" i="9"/>
  <c r="H56" i="9"/>
  <c r="D55" i="9"/>
  <c r="C53" i="9"/>
  <c r="G53" i="9"/>
  <c r="E53" i="9"/>
  <c r="J53" i="9"/>
  <c r="D53" i="9"/>
  <c r="L53" i="9"/>
  <c r="I52" i="9"/>
  <c r="C51" i="9"/>
  <c r="G51" i="9"/>
  <c r="E51" i="9"/>
  <c r="J51" i="9"/>
  <c r="C70" i="9"/>
  <c r="E70" i="9"/>
  <c r="I70" i="9"/>
  <c r="C66" i="9"/>
  <c r="G66" i="9"/>
  <c r="E66" i="9"/>
  <c r="J66" i="9"/>
  <c r="C62" i="9"/>
  <c r="G62" i="9"/>
  <c r="E62" i="9"/>
  <c r="J62" i="9"/>
  <c r="C58" i="9"/>
  <c r="G58" i="9"/>
  <c r="E58" i="9"/>
  <c r="J58" i="9"/>
  <c r="C54" i="9"/>
  <c r="G54" i="9"/>
  <c r="E54" i="9"/>
  <c r="J54" i="9"/>
  <c r="H51" i="9"/>
  <c r="C49" i="9"/>
  <c r="G49" i="9"/>
  <c r="C48" i="9"/>
  <c r="G48" i="9"/>
  <c r="C47" i="9"/>
  <c r="G47" i="9"/>
  <c r="C46" i="9"/>
  <c r="G46" i="9"/>
  <c r="C45" i="9"/>
  <c r="G45" i="9"/>
  <c r="C44" i="9"/>
  <c r="G44" i="9"/>
  <c r="C43" i="9"/>
  <c r="G43" i="9"/>
  <c r="C42" i="9"/>
  <c r="G42" i="9"/>
  <c r="C41" i="9"/>
  <c r="G41" i="9"/>
  <c r="C40" i="9"/>
  <c r="G40" i="9"/>
  <c r="C39" i="9"/>
  <c r="G39" i="9"/>
  <c r="C38" i="9"/>
  <c r="G38" i="9"/>
  <c r="C37" i="9"/>
  <c r="G37" i="9"/>
  <c r="C36" i="9"/>
  <c r="G36" i="9"/>
  <c r="C35" i="9"/>
  <c r="G35" i="9"/>
  <c r="C34" i="9"/>
  <c r="G34" i="9"/>
  <c r="C33" i="9"/>
  <c r="G33" i="9"/>
  <c r="C32" i="9"/>
  <c r="G32" i="9"/>
  <c r="C31" i="9"/>
  <c r="G31" i="9"/>
  <c r="C30" i="9"/>
  <c r="G30" i="9"/>
  <c r="G29" i="9"/>
  <c r="F2" i="9"/>
  <c r="J2" i="9"/>
  <c r="G2" i="9"/>
  <c r="D2" i="9"/>
  <c r="H2" i="9"/>
  <c r="L2" i="9"/>
  <c r="C2" i="9"/>
  <c r="E2" i="9"/>
  <c r="I2" i="9"/>
  <c r="F40" i="8"/>
  <c r="G39" i="8"/>
  <c r="L39" i="8"/>
  <c r="F39" i="8"/>
  <c r="G38" i="8"/>
  <c r="D37" i="8"/>
  <c r="F35" i="8"/>
  <c r="L35" i="8"/>
  <c r="G35" i="8"/>
  <c r="J35" i="8"/>
  <c r="J34" i="8"/>
  <c r="D34" i="8"/>
  <c r="F34" i="8"/>
  <c r="H34" i="8"/>
  <c r="H33" i="8"/>
  <c r="J32" i="8"/>
  <c r="D32" i="8"/>
  <c r="L32" i="8"/>
  <c r="G32" i="8"/>
  <c r="F32" i="8"/>
  <c r="H32" i="8"/>
  <c r="H31" i="8"/>
  <c r="L30" i="8"/>
  <c r="G30" i="8"/>
  <c r="J30" i="8"/>
  <c r="D30" i="8"/>
  <c r="F30" i="8"/>
  <c r="H30" i="8"/>
  <c r="H29" i="8"/>
  <c r="L28" i="8"/>
  <c r="G28" i="8"/>
  <c r="J28" i="8"/>
  <c r="D28" i="8"/>
  <c r="F28" i="8"/>
  <c r="H28" i="8"/>
  <c r="H27" i="8"/>
  <c r="C27" i="8"/>
  <c r="L26" i="8"/>
  <c r="G26" i="8"/>
  <c r="F26" i="8"/>
  <c r="J26" i="8"/>
  <c r="D26" i="8"/>
  <c r="H26" i="8"/>
  <c r="C26" i="8"/>
  <c r="H25" i="8"/>
  <c r="C25" i="8"/>
  <c r="L24" i="8"/>
  <c r="I6" i="8"/>
  <c r="J5" i="8"/>
  <c r="I4" i="8"/>
  <c r="E3" i="8"/>
  <c r="E2" i="8"/>
  <c r="C23" i="8"/>
  <c r="G23" i="8"/>
  <c r="D23" i="8"/>
  <c r="H23" i="8"/>
  <c r="L23" i="8"/>
  <c r="E23" i="8"/>
  <c r="F23" i="8"/>
  <c r="C21" i="8"/>
  <c r="G21" i="8"/>
  <c r="D21" i="8"/>
  <c r="H21" i="8"/>
  <c r="L21" i="8"/>
  <c r="E21" i="8"/>
  <c r="F21" i="8"/>
  <c r="C20" i="8"/>
  <c r="G20" i="8"/>
  <c r="D20" i="8"/>
  <c r="H20" i="8"/>
  <c r="L20" i="8"/>
  <c r="E20" i="8"/>
  <c r="F20" i="8"/>
  <c r="C19" i="8"/>
  <c r="G19" i="8"/>
  <c r="D19" i="8"/>
  <c r="H19" i="8"/>
  <c r="L19" i="8"/>
  <c r="E19" i="8"/>
  <c r="F19" i="8"/>
  <c r="C17" i="8"/>
  <c r="G17" i="8"/>
  <c r="D17" i="8"/>
  <c r="H17" i="8"/>
  <c r="L17" i="8"/>
  <c r="E17" i="8"/>
  <c r="F17" i="8"/>
  <c r="C14" i="8"/>
  <c r="G14" i="8"/>
  <c r="D14" i="8"/>
  <c r="H14" i="8"/>
  <c r="L14" i="8"/>
  <c r="E14" i="8"/>
  <c r="F14" i="8"/>
  <c r="C13" i="8"/>
  <c r="G13" i="8"/>
  <c r="D13" i="8"/>
  <c r="H13" i="8"/>
  <c r="L13" i="8"/>
  <c r="E13" i="8"/>
  <c r="F13" i="8"/>
  <c r="C10" i="8"/>
  <c r="G10" i="8"/>
  <c r="D10" i="8"/>
  <c r="H10" i="8"/>
  <c r="L10" i="8"/>
  <c r="E10" i="8"/>
  <c r="F10" i="8"/>
  <c r="C7" i="8"/>
  <c r="G7" i="8"/>
  <c r="D7" i="8"/>
  <c r="H7" i="8"/>
  <c r="L7" i="8"/>
  <c r="E7" i="8"/>
  <c r="F7" i="8"/>
  <c r="J40" i="8"/>
  <c r="D40" i="8"/>
  <c r="J39" i="8"/>
  <c r="D39" i="8"/>
  <c r="C18" i="8"/>
  <c r="G18" i="8"/>
  <c r="D18" i="8"/>
  <c r="H18" i="8"/>
  <c r="L18" i="8"/>
  <c r="E18" i="8"/>
  <c r="F18" i="8"/>
  <c r="C16" i="8"/>
  <c r="G16" i="8"/>
  <c r="D16" i="8"/>
  <c r="H16" i="8"/>
  <c r="L16" i="8"/>
  <c r="E16" i="8"/>
  <c r="F16" i="8"/>
  <c r="C15" i="8"/>
  <c r="G15" i="8"/>
  <c r="D15" i="8"/>
  <c r="H15" i="8"/>
  <c r="L15" i="8"/>
  <c r="E15" i="8"/>
  <c r="F15" i="8"/>
  <c r="C12" i="8"/>
  <c r="G12" i="8"/>
  <c r="D12" i="8"/>
  <c r="H12" i="8"/>
  <c r="L12" i="8"/>
  <c r="E12" i="8"/>
  <c r="F12" i="8"/>
  <c r="C9" i="8"/>
  <c r="G9" i="8"/>
  <c r="D9" i="8"/>
  <c r="H9" i="8"/>
  <c r="L9" i="8"/>
  <c r="E9" i="8"/>
  <c r="F9" i="8"/>
  <c r="C8" i="8"/>
  <c r="G8" i="8"/>
  <c r="D8" i="8"/>
  <c r="H8" i="8"/>
  <c r="L8" i="8"/>
  <c r="E8" i="8"/>
  <c r="F8" i="8"/>
  <c r="H40" i="8"/>
  <c r="H39" i="8"/>
  <c r="H38" i="8"/>
  <c r="H37" i="8"/>
  <c r="J23" i="8"/>
  <c r="J21" i="8"/>
  <c r="J20" i="8"/>
  <c r="J19" i="8"/>
  <c r="J18" i="8"/>
  <c r="J17" i="8"/>
  <c r="J16" i="8"/>
  <c r="J15" i="8"/>
  <c r="J14" i="8"/>
  <c r="J13" i="8"/>
  <c r="J12" i="8"/>
  <c r="J10" i="8"/>
  <c r="J9" i="8"/>
  <c r="J8" i="8"/>
  <c r="J7" i="8"/>
  <c r="C24" i="8"/>
  <c r="D24" i="8"/>
  <c r="E24" i="8"/>
  <c r="I24" i="8"/>
  <c r="F24" i="8"/>
  <c r="J24" i="8"/>
  <c r="C22" i="8"/>
  <c r="G22" i="8"/>
  <c r="D22" i="8"/>
  <c r="H22" i="8"/>
  <c r="L22" i="8"/>
  <c r="E22" i="8"/>
  <c r="F22" i="8"/>
  <c r="C11" i="8"/>
  <c r="G11" i="8"/>
  <c r="D11" i="8"/>
  <c r="H11" i="8"/>
  <c r="L11" i="8"/>
  <c r="E11" i="8"/>
  <c r="F11" i="8"/>
  <c r="E40" i="8"/>
  <c r="I40" i="8"/>
  <c r="E39" i="8"/>
  <c r="I39" i="8"/>
  <c r="E38" i="8"/>
  <c r="I38" i="8"/>
  <c r="E37" i="8"/>
  <c r="I37" i="8"/>
  <c r="E36" i="8"/>
  <c r="I36" i="8"/>
  <c r="E35" i="8"/>
  <c r="I35" i="8"/>
  <c r="E34" i="8"/>
  <c r="I34" i="8"/>
  <c r="E33" i="8"/>
  <c r="I33" i="8"/>
  <c r="E32" i="8"/>
  <c r="I32" i="8"/>
  <c r="E31" i="8"/>
  <c r="I31" i="8"/>
  <c r="E30" i="8"/>
  <c r="I30" i="8"/>
  <c r="E29" i="8"/>
  <c r="I29" i="8"/>
  <c r="E28" i="8"/>
  <c r="I28" i="8"/>
  <c r="G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F6" i="8"/>
  <c r="F5" i="8"/>
  <c r="F4" i="8"/>
  <c r="I27" i="8"/>
  <c r="I26" i="8"/>
  <c r="I25" i="8"/>
  <c r="C6" i="8"/>
  <c r="G6" i="8"/>
  <c r="D6" i="8"/>
  <c r="H6" i="8"/>
  <c r="L6" i="8"/>
  <c r="C5" i="8"/>
  <c r="G5" i="8"/>
  <c r="D5" i="8"/>
  <c r="H5" i="8"/>
  <c r="L5" i="8"/>
  <c r="C4" i="8"/>
  <c r="G4" i="8"/>
  <c r="D4" i="8"/>
  <c r="H4" i="8"/>
  <c r="L4" i="8"/>
  <c r="L3" i="8"/>
  <c r="H3" i="8"/>
  <c r="D3" i="8"/>
  <c r="G3" i="8"/>
  <c r="F2" i="8"/>
  <c r="J2" i="8"/>
  <c r="C2" i="8"/>
  <c r="G2" i="8"/>
  <c r="D2" i="8"/>
  <c r="H2" i="8"/>
  <c r="I20" i="7"/>
  <c r="E20" i="7"/>
  <c r="J20" i="7"/>
  <c r="F20" i="7"/>
  <c r="L20" i="7"/>
  <c r="H20" i="7"/>
  <c r="J19" i="7"/>
  <c r="F19" i="7"/>
  <c r="I19" i="7"/>
  <c r="E19" i="7"/>
  <c r="L19" i="7"/>
  <c r="H19" i="7"/>
  <c r="J18" i="7"/>
  <c r="F18" i="7"/>
  <c r="I18" i="7"/>
  <c r="E18" i="7"/>
  <c r="L18" i="7"/>
  <c r="H18" i="7"/>
  <c r="I17" i="7"/>
  <c r="G16" i="7"/>
  <c r="J15" i="7"/>
  <c r="F15" i="7"/>
  <c r="E15" i="7"/>
  <c r="L15" i="7"/>
  <c r="H15" i="7"/>
  <c r="D15" i="7"/>
  <c r="I15" i="7"/>
  <c r="G15" i="7"/>
  <c r="G14" i="7"/>
  <c r="C14" i="7"/>
  <c r="J14" i="7"/>
  <c r="F14" i="7"/>
  <c r="I14" i="7"/>
  <c r="E14" i="7"/>
  <c r="L14" i="7"/>
  <c r="H14" i="7"/>
  <c r="I13" i="7"/>
  <c r="E13" i="7"/>
  <c r="J13" i="7"/>
  <c r="F13" i="7"/>
  <c r="L13" i="7"/>
  <c r="H13" i="7"/>
  <c r="J12" i="7"/>
  <c r="F12" i="7"/>
  <c r="I12" i="7"/>
  <c r="E12" i="7"/>
  <c r="L12" i="7"/>
  <c r="H12" i="7"/>
  <c r="I11" i="7"/>
  <c r="E11" i="7"/>
  <c r="J11" i="7"/>
  <c r="F11" i="7"/>
  <c r="L11" i="7"/>
  <c r="H11" i="7"/>
  <c r="I10" i="7"/>
  <c r="E10" i="7"/>
  <c r="J10" i="7"/>
  <c r="F10" i="7"/>
  <c r="L10" i="7"/>
  <c r="H10" i="7"/>
  <c r="I9" i="7"/>
  <c r="E9" i="7"/>
  <c r="J9" i="7"/>
  <c r="F9" i="7"/>
  <c r="L9" i="7"/>
  <c r="H9" i="7"/>
  <c r="I8" i="7"/>
  <c r="E8" i="7"/>
  <c r="J8" i="7"/>
  <c r="F8" i="7"/>
  <c r="L8" i="7"/>
  <c r="H8" i="7"/>
  <c r="I7" i="7"/>
  <c r="E7" i="7"/>
  <c r="J7" i="7"/>
  <c r="F7" i="7"/>
  <c r="L7" i="7"/>
  <c r="H7" i="7"/>
  <c r="I6" i="7"/>
  <c r="G5" i="7"/>
  <c r="C5" i="7"/>
  <c r="I5" i="7"/>
  <c r="E5" i="7"/>
  <c r="L5" i="7"/>
  <c r="H5" i="7"/>
  <c r="L4" i="7"/>
  <c r="H4" i="7"/>
  <c r="D4" i="7"/>
  <c r="G4" i="7"/>
  <c r="C4" i="7"/>
  <c r="J4" i="7"/>
  <c r="F4" i="7"/>
  <c r="I4" i="7"/>
  <c r="G3" i="7"/>
  <c r="F2" i="7"/>
  <c r="J2" i="7"/>
  <c r="C2" i="7"/>
  <c r="G2" i="7"/>
  <c r="D2" i="7"/>
  <c r="H2" i="7"/>
  <c r="L2" i="7"/>
  <c r="E2" i="7"/>
  <c r="I2" i="7"/>
  <c r="C41" i="6"/>
  <c r="G41" i="6"/>
  <c r="J41" i="6"/>
  <c r="D41" i="6"/>
  <c r="H41" i="6"/>
  <c r="L41" i="6"/>
  <c r="F41" i="6"/>
  <c r="E41" i="6"/>
  <c r="I41" i="6"/>
  <c r="E40" i="6"/>
  <c r="E39" i="6"/>
  <c r="I38" i="6"/>
  <c r="F38" i="6"/>
  <c r="J38" i="6"/>
  <c r="E38" i="6"/>
  <c r="F37" i="6"/>
  <c r="E37" i="6"/>
  <c r="F36" i="6"/>
  <c r="J36" i="6"/>
  <c r="I36" i="6"/>
  <c r="E36" i="6"/>
  <c r="I35" i="6"/>
  <c r="H30" i="6"/>
  <c r="L18" i="6"/>
  <c r="F18" i="6"/>
  <c r="H17" i="6"/>
  <c r="L17" i="6"/>
  <c r="F17" i="6"/>
  <c r="J17" i="6"/>
  <c r="E17" i="6"/>
  <c r="J16" i="6"/>
  <c r="F16" i="6"/>
  <c r="I16" i="6"/>
  <c r="E16" i="6"/>
  <c r="L16" i="6"/>
  <c r="H16" i="6"/>
  <c r="I15" i="6"/>
  <c r="E15" i="6"/>
  <c r="J15" i="6"/>
  <c r="F15" i="6"/>
  <c r="L15" i="6"/>
  <c r="H15" i="6"/>
  <c r="I14" i="6"/>
  <c r="G13" i="6"/>
  <c r="E12" i="6"/>
  <c r="L12" i="6"/>
  <c r="H12" i="6"/>
  <c r="D12" i="6"/>
  <c r="J12" i="6"/>
  <c r="F12" i="6"/>
  <c r="I12" i="6"/>
  <c r="G12" i="6"/>
  <c r="I11" i="6"/>
  <c r="E11" i="6"/>
  <c r="G11" i="6"/>
  <c r="C11" i="6"/>
  <c r="J11" i="6"/>
  <c r="F11" i="6"/>
  <c r="L11" i="6"/>
  <c r="H11" i="6"/>
  <c r="I10" i="6"/>
  <c r="E10" i="6"/>
  <c r="J10" i="6"/>
  <c r="F10" i="6"/>
  <c r="L10" i="6"/>
  <c r="H10" i="6"/>
  <c r="J9" i="6"/>
  <c r="F9" i="6"/>
  <c r="I9" i="6"/>
  <c r="E9" i="6"/>
  <c r="L9" i="6"/>
  <c r="H9" i="6"/>
  <c r="I8" i="6"/>
  <c r="G7" i="6"/>
  <c r="F6" i="6"/>
  <c r="I6" i="6"/>
  <c r="G5" i="6"/>
  <c r="E4" i="6"/>
  <c r="L4" i="6"/>
  <c r="H4" i="6"/>
  <c r="D4" i="6"/>
  <c r="J4" i="6"/>
  <c r="F4" i="6"/>
  <c r="I4" i="6"/>
  <c r="G4" i="6"/>
  <c r="I3" i="6"/>
  <c r="D3" i="6"/>
  <c r="G3" i="6"/>
  <c r="C31" i="6"/>
  <c r="G31" i="6"/>
  <c r="D31" i="6"/>
  <c r="I31" i="6"/>
  <c r="E31" i="6"/>
  <c r="J31" i="6"/>
  <c r="F31" i="6"/>
  <c r="L31" i="6"/>
  <c r="C19" i="6"/>
  <c r="G19" i="6"/>
  <c r="D19" i="6"/>
  <c r="I19" i="6"/>
  <c r="E19" i="6"/>
  <c r="J19" i="6"/>
  <c r="F19" i="6"/>
  <c r="L19" i="6"/>
  <c r="C32" i="6"/>
  <c r="G32" i="6"/>
  <c r="D32" i="6"/>
  <c r="I32" i="6"/>
  <c r="E32" i="6"/>
  <c r="J32" i="6"/>
  <c r="F32" i="6"/>
  <c r="L32" i="6"/>
  <c r="C28" i="6"/>
  <c r="G28" i="6"/>
  <c r="D28" i="6"/>
  <c r="I28" i="6"/>
  <c r="E28" i="6"/>
  <c r="J28" i="6"/>
  <c r="F28" i="6"/>
  <c r="L28" i="6"/>
  <c r="C24" i="6"/>
  <c r="G24" i="6"/>
  <c r="D24" i="6"/>
  <c r="I24" i="6"/>
  <c r="E24" i="6"/>
  <c r="J24" i="6"/>
  <c r="F24" i="6"/>
  <c r="L24" i="6"/>
  <c r="C20" i="6"/>
  <c r="G20" i="6"/>
  <c r="K20" i="6"/>
  <c r="D20" i="6"/>
  <c r="I20" i="6"/>
  <c r="E20" i="6"/>
  <c r="J20" i="6"/>
  <c r="F20" i="6"/>
  <c r="L20" i="6"/>
  <c r="C27" i="6"/>
  <c r="G27" i="6"/>
  <c r="D27" i="6"/>
  <c r="I27" i="6"/>
  <c r="E27" i="6"/>
  <c r="J27" i="6"/>
  <c r="F27" i="6"/>
  <c r="L27" i="6"/>
  <c r="C23" i="6"/>
  <c r="G23" i="6"/>
  <c r="D23" i="6"/>
  <c r="I23" i="6"/>
  <c r="E23" i="6"/>
  <c r="J23" i="6"/>
  <c r="F23" i="6"/>
  <c r="L23" i="6"/>
  <c r="C29" i="6"/>
  <c r="G29" i="6"/>
  <c r="D29" i="6"/>
  <c r="I29" i="6"/>
  <c r="E29" i="6"/>
  <c r="J29" i="6"/>
  <c r="F29" i="6"/>
  <c r="L29" i="6"/>
  <c r="C25" i="6"/>
  <c r="G25" i="6"/>
  <c r="D25" i="6"/>
  <c r="I25" i="6"/>
  <c r="E25" i="6"/>
  <c r="J25" i="6"/>
  <c r="F25" i="6"/>
  <c r="L25" i="6"/>
  <c r="C21" i="6"/>
  <c r="G21" i="6"/>
  <c r="D21" i="6"/>
  <c r="I21" i="6"/>
  <c r="E21" i="6"/>
  <c r="J21" i="6"/>
  <c r="F21" i="6"/>
  <c r="L21" i="6"/>
  <c r="C33" i="6"/>
  <c r="G33" i="6"/>
  <c r="D33" i="6"/>
  <c r="I33" i="6"/>
  <c r="E33" i="6"/>
  <c r="J33" i="6"/>
  <c r="F33" i="6"/>
  <c r="L33" i="6"/>
  <c r="C34" i="6"/>
  <c r="G34" i="6"/>
  <c r="D34" i="6"/>
  <c r="I34" i="6"/>
  <c r="E34" i="6"/>
  <c r="J34" i="6"/>
  <c r="F34" i="6"/>
  <c r="L34" i="6"/>
  <c r="H31" i="6"/>
  <c r="C30" i="6"/>
  <c r="G30" i="6"/>
  <c r="D30" i="6"/>
  <c r="I30" i="6"/>
  <c r="E30" i="6"/>
  <c r="J30" i="6"/>
  <c r="F30" i="6"/>
  <c r="L30" i="6"/>
  <c r="H27" i="6"/>
  <c r="C26" i="6"/>
  <c r="G26" i="6"/>
  <c r="D26" i="6"/>
  <c r="I26" i="6"/>
  <c r="E26" i="6"/>
  <c r="J26" i="6"/>
  <c r="F26" i="6"/>
  <c r="L26" i="6"/>
  <c r="H23" i="6"/>
  <c r="C22" i="6"/>
  <c r="G22" i="6"/>
  <c r="D22" i="6"/>
  <c r="I22" i="6"/>
  <c r="E22" i="6"/>
  <c r="J22" i="6"/>
  <c r="F22" i="6"/>
  <c r="L22" i="6"/>
  <c r="H19" i="6"/>
  <c r="L40" i="6"/>
  <c r="H40" i="6"/>
  <c r="D40" i="6"/>
  <c r="L39" i="6"/>
  <c r="H39" i="6"/>
  <c r="D39" i="6"/>
  <c r="L38" i="6"/>
  <c r="H38" i="6"/>
  <c r="D38" i="6"/>
  <c r="L37" i="6"/>
  <c r="H37" i="6"/>
  <c r="D37" i="6"/>
  <c r="L36" i="6"/>
  <c r="H36" i="6"/>
  <c r="D36" i="6"/>
  <c r="L35" i="6"/>
  <c r="H35" i="6"/>
  <c r="D35" i="6"/>
  <c r="G40" i="6"/>
  <c r="G39" i="6"/>
  <c r="G38" i="6"/>
  <c r="G37" i="6"/>
  <c r="G36" i="6"/>
  <c r="G35" i="6"/>
  <c r="G18" i="6"/>
  <c r="G17" i="6"/>
  <c r="C2" i="6"/>
  <c r="G2" i="6"/>
  <c r="F2" i="6"/>
  <c r="D2" i="6"/>
  <c r="H2" i="6"/>
  <c r="L2" i="6"/>
  <c r="J2" i="6"/>
  <c r="E2" i="6"/>
  <c r="I2" i="6"/>
  <c r="F29" i="5"/>
  <c r="D28" i="5"/>
  <c r="H28" i="5"/>
  <c r="C28" i="5"/>
  <c r="F27" i="5"/>
  <c r="G26" i="5"/>
  <c r="E25" i="5"/>
  <c r="L25" i="5"/>
  <c r="H25" i="5"/>
  <c r="D25" i="5"/>
  <c r="J25" i="5"/>
  <c r="F25" i="5"/>
  <c r="I25" i="5"/>
  <c r="G25" i="5"/>
  <c r="I8" i="5"/>
  <c r="J8" i="5"/>
  <c r="I7" i="5"/>
  <c r="J6" i="5"/>
  <c r="I6" i="5"/>
  <c r="I5" i="5"/>
  <c r="J5" i="5"/>
  <c r="I4" i="5"/>
  <c r="E3" i="5"/>
  <c r="C23" i="5"/>
  <c r="G23" i="5"/>
  <c r="D23" i="5"/>
  <c r="H23" i="5"/>
  <c r="L23" i="5"/>
  <c r="E23" i="5"/>
  <c r="F23" i="5"/>
  <c r="I23" i="5"/>
  <c r="J23" i="5"/>
  <c r="C19" i="5"/>
  <c r="G19" i="5"/>
  <c r="D19" i="5"/>
  <c r="H19" i="5"/>
  <c r="L19" i="5"/>
  <c r="E19" i="5"/>
  <c r="F19" i="5"/>
  <c r="I19" i="5"/>
  <c r="J19" i="5"/>
  <c r="C15" i="5"/>
  <c r="G15" i="5"/>
  <c r="D15" i="5"/>
  <c r="H15" i="5"/>
  <c r="L15" i="5"/>
  <c r="E15" i="5"/>
  <c r="F15" i="5"/>
  <c r="I15" i="5"/>
  <c r="J15" i="5"/>
  <c r="C11" i="5"/>
  <c r="G11" i="5"/>
  <c r="D11" i="5"/>
  <c r="H11" i="5"/>
  <c r="L11" i="5"/>
  <c r="E11" i="5"/>
  <c r="F11" i="5"/>
  <c r="I11" i="5"/>
  <c r="J11" i="5"/>
  <c r="C22" i="5"/>
  <c r="G22" i="5"/>
  <c r="D22" i="5"/>
  <c r="H22" i="5"/>
  <c r="L22" i="5"/>
  <c r="E22" i="5"/>
  <c r="F22" i="5"/>
  <c r="I22" i="5"/>
  <c r="J22" i="5"/>
  <c r="C18" i="5"/>
  <c r="G18" i="5"/>
  <c r="D18" i="5"/>
  <c r="H18" i="5"/>
  <c r="L18" i="5"/>
  <c r="E18" i="5"/>
  <c r="F18" i="5"/>
  <c r="I18" i="5"/>
  <c r="J18" i="5"/>
  <c r="C14" i="5"/>
  <c r="G14" i="5"/>
  <c r="D14" i="5"/>
  <c r="H14" i="5"/>
  <c r="L14" i="5"/>
  <c r="E14" i="5"/>
  <c r="F14" i="5"/>
  <c r="I14" i="5"/>
  <c r="J14" i="5"/>
  <c r="C10" i="5"/>
  <c r="G10" i="5"/>
  <c r="D10" i="5"/>
  <c r="H10" i="5"/>
  <c r="L10" i="5"/>
  <c r="E10" i="5"/>
  <c r="F10" i="5"/>
  <c r="I10" i="5"/>
  <c r="J10" i="5"/>
  <c r="C21" i="5"/>
  <c r="G21" i="5"/>
  <c r="D21" i="5"/>
  <c r="H21" i="5"/>
  <c r="L21" i="5"/>
  <c r="E21" i="5"/>
  <c r="F21" i="5"/>
  <c r="I21" i="5"/>
  <c r="J21" i="5"/>
  <c r="C17" i="5"/>
  <c r="G17" i="5"/>
  <c r="D17" i="5"/>
  <c r="H17" i="5"/>
  <c r="L17" i="5"/>
  <c r="E17" i="5"/>
  <c r="F17" i="5"/>
  <c r="I17" i="5"/>
  <c r="J17" i="5"/>
  <c r="C13" i="5"/>
  <c r="G13" i="5"/>
  <c r="D13" i="5"/>
  <c r="H13" i="5"/>
  <c r="L13" i="5"/>
  <c r="E13" i="5"/>
  <c r="F13" i="5"/>
  <c r="I13" i="5"/>
  <c r="J13" i="5"/>
  <c r="C9" i="5"/>
  <c r="G9" i="5"/>
  <c r="D9" i="5"/>
  <c r="H9" i="5"/>
  <c r="L9" i="5"/>
  <c r="E9" i="5"/>
  <c r="F9" i="5"/>
  <c r="I9" i="5"/>
  <c r="J9" i="5"/>
  <c r="C24" i="5"/>
  <c r="D24" i="5"/>
  <c r="E24" i="5"/>
  <c r="I24" i="5"/>
  <c r="F24" i="5"/>
  <c r="J24" i="5"/>
  <c r="G24" i="5"/>
  <c r="H24" i="5"/>
  <c r="C20" i="5"/>
  <c r="G20" i="5"/>
  <c r="D20" i="5"/>
  <c r="H20" i="5"/>
  <c r="L20" i="5"/>
  <c r="E20" i="5"/>
  <c r="F20" i="5"/>
  <c r="I20" i="5"/>
  <c r="J20" i="5"/>
  <c r="C16" i="5"/>
  <c r="G16" i="5"/>
  <c r="D16" i="5"/>
  <c r="H16" i="5"/>
  <c r="L16" i="5"/>
  <c r="E16" i="5"/>
  <c r="F16" i="5"/>
  <c r="I16" i="5"/>
  <c r="J16" i="5"/>
  <c r="C12" i="5"/>
  <c r="G12" i="5"/>
  <c r="D12" i="5"/>
  <c r="H12" i="5"/>
  <c r="L12" i="5"/>
  <c r="E12" i="5"/>
  <c r="F12" i="5"/>
  <c r="I12" i="5"/>
  <c r="J12" i="5"/>
  <c r="F8" i="5"/>
  <c r="F7" i="5"/>
  <c r="F6" i="5"/>
  <c r="F5" i="5"/>
  <c r="F4" i="5"/>
  <c r="I29" i="5"/>
  <c r="I28" i="5"/>
  <c r="I27" i="5"/>
  <c r="C8" i="5"/>
  <c r="G8" i="5"/>
  <c r="D8" i="5"/>
  <c r="H8" i="5"/>
  <c r="L8" i="5"/>
  <c r="C7" i="5"/>
  <c r="G7" i="5"/>
  <c r="D7" i="5"/>
  <c r="H7" i="5"/>
  <c r="L7" i="5"/>
  <c r="C6" i="5"/>
  <c r="G6" i="5"/>
  <c r="D6" i="5"/>
  <c r="H6" i="5"/>
  <c r="L6" i="5"/>
  <c r="C5" i="5"/>
  <c r="G5" i="5"/>
  <c r="D5" i="5"/>
  <c r="H5" i="5"/>
  <c r="L5" i="5"/>
  <c r="C4" i="5"/>
  <c r="G4" i="5"/>
  <c r="D4" i="5"/>
  <c r="H4" i="5"/>
  <c r="L4" i="5"/>
  <c r="L3" i="5"/>
  <c r="H3" i="5"/>
  <c r="D3" i="5"/>
  <c r="G3" i="5"/>
  <c r="F2" i="5"/>
  <c r="G2" i="5"/>
  <c r="D2" i="5"/>
  <c r="H2" i="5"/>
  <c r="L2" i="5"/>
  <c r="J2" i="5"/>
  <c r="C2" i="5"/>
  <c r="E2" i="5"/>
  <c r="I2" i="5"/>
  <c r="L21" i="4"/>
  <c r="F20" i="4"/>
  <c r="L19" i="4"/>
  <c r="L17" i="4"/>
  <c r="F16" i="4"/>
  <c r="L15" i="4"/>
  <c r="H12" i="4"/>
  <c r="H11" i="4"/>
  <c r="L11" i="4"/>
  <c r="F11" i="4"/>
  <c r="H10" i="4"/>
  <c r="F10" i="4"/>
  <c r="L10" i="4"/>
  <c r="L9" i="4"/>
  <c r="L8" i="4"/>
  <c r="H7" i="4"/>
  <c r="F7" i="4"/>
  <c r="L7" i="4"/>
  <c r="E7" i="4"/>
  <c r="H6" i="4"/>
  <c r="L5" i="4"/>
  <c r="E5" i="4"/>
  <c r="L3" i="4"/>
  <c r="E3" i="4"/>
  <c r="I3" i="4"/>
  <c r="D3" i="4"/>
  <c r="C14" i="4"/>
  <c r="G14" i="4"/>
  <c r="D14" i="4"/>
  <c r="I14" i="4"/>
  <c r="E14" i="4"/>
  <c r="J14" i="4"/>
  <c r="F14" i="4"/>
  <c r="H23" i="4"/>
  <c r="C22" i="4"/>
  <c r="G22" i="4"/>
  <c r="D22" i="4"/>
  <c r="I22" i="4"/>
  <c r="E22" i="4"/>
  <c r="J22" i="4"/>
  <c r="H21" i="4"/>
  <c r="C20" i="4"/>
  <c r="G20" i="4"/>
  <c r="D20" i="4"/>
  <c r="I20" i="4"/>
  <c r="E20" i="4"/>
  <c r="J20" i="4"/>
  <c r="H19" i="4"/>
  <c r="C18" i="4"/>
  <c r="G18" i="4"/>
  <c r="D18" i="4"/>
  <c r="I18" i="4"/>
  <c r="E18" i="4"/>
  <c r="J18" i="4"/>
  <c r="H17" i="4"/>
  <c r="C16" i="4"/>
  <c r="G16" i="4"/>
  <c r="D16" i="4"/>
  <c r="I16" i="4"/>
  <c r="E16" i="4"/>
  <c r="J16" i="4"/>
  <c r="H15" i="4"/>
  <c r="L23" i="4"/>
  <c r="L22" i="4"/>
  <c r="L20" i="4"/>
  <c r="L18" i="4"/>
  <c r="L16" i="4"/>
  <c r="L14" i="4"/>
  <c r="C23" i="4"/>
  <c r="G23" i="4"/>
  <c r="K23" i="4"/>
  <c r="D23" i="4"/>
  <c r="I23" i="4"/>
  <c r="E23" i="4"/>
  <c r="J23" i="4"/>
  <c r="C21" i="4"/>
  <c r="G21" i="4"/>
  <c r="D21" i="4"/>
  <c r="I21" i="4"/>
  <c r="E21" i="4"/>
  <c r="J21" i="4"/>
  <c r="C19" i="4"/>
  <c r="G19" i="4"/>
  <c r="D19" i="4"/>
  <c r="I19" i="4"/>
  <c r="E19" i="4"/>
  <c r="J19" i="4"/>
  <c r="C17" i="4"/>
  <c r="G17" i="4"/>
  <c r="D17" i="4"/>
  <c r="I17" i="4"/>
  <c r="E17" i="4"/>
  <c r="J17" i="4"/>
  <c r="C15" i="4"/>
  <c r="G15" i="4"/>
  <c r="D15" i="4"/>
  <c r="I15" i="4"/>
  <c r="E15" i="4"/>
  <c r="J15" i="4"/>
  <c r="H14" i="4"/>
  <c r="C13" i="4"/>
  <c r="G13" i="4"/>
  <c r="D13" i="4"/>
  <c r="I13" i="4"/>
  <c r="E13" i="4"/>
  <c r="J13" i="4"/>
  <c r="F13" i="4"/>
  <c r="L13" i="4"/>
  <c r="L12" i="4"/>
  <c r="F12" i="4"/>
  <c r="J12" i="4"/>
  <c r="E12" i="4"/>
  <c r="J11" i="4"/>
  <c r="E11" i="4"/>
  <c r="J10" i="4"/>
  <c r="E10" i="4"/>
  <c r="J9" i="4"/>
  <c r="E9" i="4"/>
  <c r="J8" i="4"/>
  <c r="E8" i="4"/>
  <c r="I12" i="4"/>
  <c r="I11" i="4"/>
  <c r="I10" i="4"/>
  <c r="I9" i="4"/>
  <c r="I8" i="4"/>
  <c r="I7" i="4"/>
  <c r="I6" i="4"/>
  <c r="I5" i="4"/>
  <c r="I4" i="4"/>
  <c r="C12" i="4"/>
  <c r="G12" i="4"/>
  <c r="C11" i="4"/>
  <c r="G11" i="4"/>
  <c r="C10" i="4"/>
  <c r="G10" i="4"/>
  <c r="C9" i="4"/>
  <c r="G9" i="4"/>
  <c r="C8" i="4"/>
  <c r="G8" i="4"/>
  <c r="C7" i="4"/>
  <c r="G7" i="4"/>
  <c r="C6" i="4"/>
  <c r="G6" i="4"/>
  <c r="C5" i="4"/>
  <c r="G5" i="4"/>
  <c r="C4" i="4"/>
  <c r="G4" i="4"/>
  <c r="G3" i="4"/>
  <c r="F2" i="4"/>
  <c r="C2" i="4"/>
  <c r="G2" i="4"/>
  <c r="D2" i="4"/>
  <c r="H2" i="4"/>
  <c r="L2" i="4"/>
  <c r="J2" i="4"/>
  <c r="E2" i="4"/>
  <c r="I2" i="4"/>
  <c r="D34" i="3"/>
  <c r="L32" i="3"/>
  <c r="F32" i="3"/>
  <c r="H32" i="3"/>
  <c r="I31" i="3"/>
  <c r="J30" i="3"/>
  <c r="I29" i="3"/>
  <c r="D29" i="3"/>
  <c r="E28" i="3"/>
  <c r="F27" i="3"/>
  <c r="H26" i="3"/>
  <c r="I26" i="3"/>
  <c r="D26" i="3"/>
  <c r="C25" i="3"/>
  <c r="G25" i="3"/>
  <c r="D37" i="3"/>
  <c r="H36" i="3"/>
  <c r="D36" i="3"/>
  <c r="I35" i="3"/>
  <c r="D35" i="3"/>
  <c r="J33" i="3"/>
  <c r="E33" i="3"/>
  <c r="I33" i="3"/>
  <c r="D33" i="3"/>
  <c r="H33" i="3"/>
  <c r="L33" i="3"/>
  <c r="F33" i="3"/>
  <c r="J32" i="3"/>
  <c r="E32" i="3"/>
  <c r="I32" i="3"/>
  <c r="D32" i="3"/>
  <c r="L31" i="3"/>
  <c r="F31" i="3"/>
  <c r="J31" i="3"/>
  <c r="E31" i="3"/>
  <c r="I30" i="3"/>
  <c r="D30" i="3"/>
  <c r="L30" i="3"/>
  <c r="F30" i="3"/>
  <c r="L29" i="3"/>
  <c r="F29" i="3"/>
  <c r="H29" i="3"/>
  <c r="J29" i="3"/>
  <c r="E29" i="3"/>
  <c r="I28" i="3"/>
  <c r="D28" i="3"/>
  <c r="L28" i="3"/>
  <c r="F28" i="3"/>
  <c r="J27" i="3"/>
  <c r="E27" i="3"/>
  <c r="I27" i="3"/>
  <c r="D27" i="3"/>
  <c r="L26" i="3"/>
  <c r="F26" i="3"/>
  <c r="J26" i="3"/>
  <c r="E26" i="3"/>
  <c r="F25" i="3"/>
  <c r="I25" i="3"/>
  <c r="E25" i="3"/>
  <c r="J25" i="3"/>
  <c r="L25" i="3"/>
  <c r="H25" i="3"/>
  <c r="E24" i="3"/>
  <c r="I24" i="3"/>
  <c r="D24" i="3"/>
  <c r="H24" i="3"/>
  <c r="L24" i="3"/>
  <c r="G24" i="3"/>
  <c r="J3" i="3"/>
  <c r="F3" i="3"/>
  <c r="D2" i="3"/>
  <c r="H2" i="3"/>
  <c r="L2" i="3"/>
  <c r="E2" i="3"/>
  <c r="I2" i="3"/>
  <c r="F2" i="3"/>
  <c r="J2" i="3"/>
  <c r="G2" i="3"/>
  <c r="K2" i="3"/>
  <c r="C37" i="3"/>
  <c r="G37" i="3"/>
  <c r="K37" i="3"/>
  <c r="C36" i="3"/>
  <c r="G36" i="3"/>
  <c r="H35" i="3"/>
  <c r="C34" i="3"/>
  <c r="G34" i="3"/>
  <c r="L37" i="3"/>
  <c r="F37" i="3"/>
  <c r="L36" i="3"/>
  <c r="F36" i="3"/>
  <c r="L35" i="3"/>
  <c r="L34" i="3"/>
  <c r="F34" i="3"/>
  <c r="C23" i="3"/>
  <c r="G23" i="3"/>
  <c r="D23" i="3"/>
  <c r="H23" i="3"/>
  <c r="E23" i="3"/>
  <c r="I23" i="3"/>
  <c r="F23" i="3"/>
  <c r="J23" i="3"/>
  <c r="C21" i="3"/>
  <c r="G21" i="3"/>
  <c r="K21" i="3"/>
  <c r="D21" i="3"/>
  <c r="H21" i="3"/>
  <c r="L21" i="3"/>
  <c r="E21" i="3"/>
  <c r="I21" i="3"/>
  <c r="F21" i="3"/>
  <c r="J21" i="3"/>
  <c r="C19" i="3"/>
  <c r="G19" i="3"/>
  <c r="D19" i="3"/>
  <c r="H19" i="3"/>
  <c r="L19" i="3"/>
  <c r="E19" i="3"/>
  <c r="I19" i="3"/>
  <c r="F19" i="3"/>
  <c r="J19" i="3"/>
  <c r="C17" i="3"/>
  <c r="G17" i="3"/>
  <c r="D17" i="3"/>
  <c r="H17" i="3"/>
  <c r="L17" i="3"/>
  <c r="E17" i="3"/>
  <c r="I17" i="3"/>
  <c r="F17" i="3"/>
  <c r="J17" i="3"/>
  <c r="C15" i="3"/>
  <c r="G15" i="3"/>
  <c r="D15" i="3"/>
  <c r="H15" i="3"/>
  <c r="L15" i="3"/>
  <c r="E15" i="3"/>
  <c r="I15" i="3"/>
  <c r="F15" i="3"/>
  <c r="J15" i="3"/>
  <c r="H37" i="3"/>
  <c r="C35" i="3"/>
  <c r="G35" i="3"/>
  <c r="H34" i="3"/>
  <c r="J37" i="3"/>
  <c r="E37" i="3"/>
  <c r="J36" i="3"/>
  <c r="E36" i="3"/>
  <c r="J35" i="3"/>
  <c r="E35" i="3"/>
  <c r="J34" i="3"/>
  <c r="E34" i="3"/>
  <c r="C22" i="3"/>
  <c r="G22" i="3"/>
  <c r="D22" i="3"/>
  <c r="H22" i="3"/>
  <c r="L22" i="3"/>
  <c r="E22" i="3"/>
  <c r="I22" i="3"/>
  <c r="F22" i="3"/>
  <c r="J22" i="3"/>
  <c r="C20" i="3"/>
  <c r="G20" i="3"/>
  <c r="D20" i="3"/>
  <c r="H20" i="3"/>
  <c r="L20" i="3"/>
  <c r="E20" i="3"/>
  <c r="I20" i="3"/>
  <c r="F20" i="3"/>
  <c r="J20" i="3"/>
  <c r="C18" i="3"/>
  <c r="G18" i="3"/>
  <c r="D18" i="3"/>
  <c r="H18" i="3"/>
  <c r="L18" i="3"/>
  <c r="E18" i="3"/>
  <c r="I18" i="3"/>
  <c r="F18" i="3"/>
  <c r="J18" i="3"/>
  <c r="C16" i="3"/>
  <c r="G16" i="3"/>
  <c r="D16" i="3"/>
  <c r="H16" i="3"/>
  <c r="L16" i="3"/>
  <c r="E16" i="3"/>
  <c r="I16" i="3"/>
  <c r="F16" i="3"/>
  <c r="J16" i="3"/>
  <c r="G33" i="3"/>
  <c r="G32" i="3"/>
  <c r="G31" i="3"/>
  <c r="G30" i="3"/>
  <c r="G29" i="3"/>
  <c r="G28" i="3"/>
  <c r="G27" i="3"/>
  <c r="K26" i="3"/>
  <c r="G26" i="3"/>
  <c r="J14" i="3"/>
  <c r="J13" i="3"/>
  <c r="J12" i="3"/>
  <c r="J11" i="3"/>
  <c r="J10" i="3"/>
  <c r="J9" i="3"/>
  <c r="J8" i="3"/>
  <c r="J7" i="3"/>
  <c r="J6" i="3"/>
  <c r="J5" i="3"/>
  <c r="J4" i="3"/>
  <c r="J24" i="3"/>
  <c r="F24" i="3"/>
  <c r="C14" i="3"/>
  <c r="G14" i="3"/>
  <c r="D14" i="3"/>
  <c r="H14" i="3"/>
  <c r="L14" i="3"/>
  <c r="E14" i="3"/>
  <c r="I14" i="3"/>
  <c r="C13" i="3"/>
  <c r="G13" i="3"/>
  <c r="D13" i="3"/>
  <c r="H13" i="3"/>
  <c r="L13" i="3"/>
  <c r="E13" i="3"/>
  <c r="I13" i="3"/>
  <c r="C12" i="3"/>
  <c r="G12" i="3"/>
  <c r="D12" i="3"/>
  <c r="H12" i="3"/>
  <c r="L12" i="3"/>
  <c r="E12" i="3"/>
  <c r="I12" i="3"/>
  <c r="C11" i="3"/>
  <c r="G11" i="3"/>
  <c r="D11" i="3"/>
  <c r="H11" i="3"/>
  <c r="L11" i="3"/>
  <c r="E11" i="3"/>
  <c r="I11" i="3"/>
  <c r="C10" i="3"/>
  <c r="G10" i="3"/>
  <c r="D10" i="3"/>
  <c r="H10" i="3"/>
  <c r="L10" i="3"/>
  <c r="E10" i="3"/>
  <c r="I10" i="3"/>
  <c r="C9" i="3"/>
  <c r="G9" i="3"/>
  <c r="D9" i="3"/>
  <c r="H9" i="3"/>
  <c r="L9" i="3"/>
  <c r="E9" i="3"/>
  <c r="I9" i="3"/>
  <c r="C8" i="3"/>
  <c r="G8" i="3"/>
  <c r="D8" i="3"/>
  <c r="H8" i="3"/>
  <c r="L8" i="3"/>
  <c r="E8" i="3"/>
  <c r="I8" i="3"/>
  <c r="C7" i="3"/>
  <c r="G7" i="3"/>
  <c r="D7" i="3"/>
  <c r="H7" i="3"/>
  <c r="L7" i="3"/>
  <c r="E7" i="3"/>
  <c r="I7" i="3"/>
  <c r="C6" i="3"/>
  <c r="G6" i="3"/>
  <c r="D6" i="3"/>
  <c r="H6" i="3"/>
  <c r="L6" i="3"/>
  <c r="E6" i="3"/>
  <c r="I6" i="3"/>
  <c r="C5" i="3"/>
  <c r="G5" i="3"/>
  <c r="D5" i="3"/>
  <c r="H5" i="3"/>
  <c r="L5" i="3"/>
  <c r="E5" i="3"/>
  <c r="I5" i="3"/>
  <c r="C4" i="3"/>
  <c r="G4" i="3"/>
  <c r="D4" i="3"/>
  <c r="H4" i="3"/>
  <c r="L4" i="3"/>
  <c r="E4" i="3"/>
  <c r="I4" i="3"/>
  <c r="I3" i="3"/>
  <c r="E3" i="3"/>
  <c r="L3" i="3"/>
  <c r="H3" i="3"/>
  <c r="D3" i="3"/>
  <c r="G3" i="3"/>
  <c r="P3" i="2"/>
  <c r="O2" i="16" l="1"/>
  <c r="P2" i="16" s="1"/>
  <c r="O8" i="20"/>
  <c r="P8" i="20" s="1"/>
  <c r="O8" i="17"/>
  <c r="P8" i="17" s="1"/>
  <c r="O5" i="22"/>
  <c r="O2" i="22"/>
  <c r="P2" i="22" s="1"/>
  <c r="O2" i="6"/>
  <c r="P2" i="6" s="1"/>
  <c r="O8" i="6"/>
  <c r="P8" i="6" s="1"/>
  <c r="O5" i="6"/>
  <c r="P5" i="6" s="1"/>
  <c r="O5" i="13"/>
  <c r="P5" i="13" s="1"/>
  <c r="O2" i="13"/>
  <c r="P2" i="13" s="1"/>
  <c r="O8" i="13"/>
  <c r="P8" i="13" s="1"/>
  <c r="O5" i="8"/>
  <c r="P5" i="8" s="1"/>
  <c r="O2" i="8"/>
  <c r="P2" i="8" s="1"/>
  <c r="O8" i="8"/>
  <c r="P8" i="8" s="1"/>
  <c r="O5" i="16"/>
  <c r="P5" i="16" s="1"/>
  <c r="O8" i="22"/>
  <c r="P8" i="22" s="1"/>
  <c r="O8" i="12"/>
  <c r="P8" i="12" s="1"/>
  <c r="O5" i="12"/>
  <c r="P5" i="12" s="1"/>
  <c r="O2" i="12"/>
  <c r="P2" i="12" s="1"/>
  <c r="O5" i="18"/>
  <c r="P5" i="18" s="1"/>
  <c r="O8" i="18"/>
  <c r="P8" i="18" s="1"/>
  <c r="O2" i="18"/>
  <c r="P2" i="18" s="1"/>
  <c r="O2" i="11"/>
  <c r="P2" i="11" s="1"/>
  <c r="O8" i="11"/>
  <c r="P8" i="11" s="1"/>
  <c r="O5" i="11"/>
  <c r="P5" i="11" s="1"/>
  <c r="O2" i="19"/>
  <c r="P2" i="19" s="1"/>
  <c r="O5" i="19"/>
  <c r="P5" i="19" s="1"/>
  <c r="O8" i="19"/>
  <c r="P8" i="19" s="1"/>
  <c r="O2" i="17"/>
  <c r="P2" i="17" s="1"/>
  <c r="O2" i="20"/>
  <c r="P2" i="20" s="1"/>
  <c r="O8" i="16"/>
  <c r="P8" i="16" s="1"/>
  <c r="O5" i="5"/>
  <c r="P5" i="5" s="1"/>
  <c r="O2" i="5"/>
  <c r="P2" i="5" s="1"/>
  <c r="O8" i="5"/>
  <c r="P8" i="5" s="1"/>
  <c r="O2" i="9"/>
  <c r="P2" i="9" s="1"/>
  <c r="O8" i="9"/>
  <c r="P8" i="9" s="1"/>
  <c r="O5" i="9"/>
  <c r="P5" i="9" s="1"/>
  <c r="O5" i="21"/>
  <c r="P5" i="21" s="1"/>
  <c r="O2" i="21"/>
  <c r="P2" i="21" s="1"/>
  <c r="O8" i="21"/>
  <c r="P8" i="21" s="1"/>
  <c r="O5" i="17"/>
  <c r="P5" i="17" s="1"/>
  <c r="O5" i="20"/>
  <c r="P5" i="20" s="1"/>
  <c r="O8" i="3"/>
  <c r="P8" i="3" s="1"/>
  <c r="O5" i="3"/>
  <c r="P5" i="3" s="1"/>
  <c r="O2" i="3"/>
  <c r="P2" i="3" s="1"/>
  <c r="O8" i="4"/>
  <c r="P8" i="4" s="1"/>
  <c r="O2" i="4"/>
  <c r="P2" i="4" s="1"/>
  <c r="O5" i="4"/>
  <c r="P5" i="4" s="1"/>
  <c r="O5" i="7"/>
  <c r="P5" i="7" s="1"/>
  <c r="O8" i="7"/>
  <c r="P8" i="7" s="1"/>
  <c r="O2" i="7"/>
  <c r="P2" i="7" s="1"/>
  <c r="O5" i="10"/>
  <c r="P5" i="10" s="1"/>
  <c r="O2" i="10"/>
  <c r="P2" i="10" s="1"/>
  <c r="O8" i="10"/>
  <c r="P8" i="10" s="1"/>
  <c r="O8" i="14"/>
  <c r="P8" i="14" s="1"/>
  <c r="O5" i="14"/>
  <c r="P5" i="14" s="1"/>
  <c r="O2" i="14"/>
  <c r="P2" i="14" s="1"/>
  <c r="O5" i="15"/>
  <c r="P5" i="15" s="1"/>
  <c r="O2" i="15"/>
  <c r="P2" i="15" s="1"/>
  <c r="O8" i="15"/>
  <c r="P8" i="15" s="1"/>
</calcChain>
</file>

<file path=xl/sharedStrings.xml><?xml version="1.0" encoding="utf-8"?>
<sst xmlns="http://schemas.openxmlformats.org/spreadsheetml/2006/main" count="4291" uniqueCount="1043">
  <si>
    <t>WESCO</t>
  </si>
  <si>
    <t>Hartwaren</t>
  </si>
  <si>
    <t>Kochen und Zubereiten</t>
  </si>
  <si>
    <t>Push-Eimer "Pushboy" in Anthrazit - 50 l</t>
  </si>
  <si>
    <t>Noris</t>
  </si>
  <si>
    <t>Spielwaren</t>
  </si>
  <si>
    <t>Lernspiel "Mein erstes Electric" - ab 3 Jahren</t>
  </si>
  <si>
    <t>Wenko</t>
  </si>
  <si>
    <t>Bad</t>
  </si>
  <si>
    <t>Absenkautomatik-WC-Sitz "Palma" in Weiß</t>
  </si>
  <si>
    <t>Maxwell &amp; Williams</t>
  </si>
  <si>
    <t>Gedeckter Tisch</t>
  </si>
  <si>
    <t>12er-Set: Soßenteller "Mondo" in Rot - (L)8 x (B)8 cm</t>
  </si>
  <si>
    <t>Haushaltswaren</t>
  </si>
  <si>
    <t>Push-Eimer "Pushboy Jr." in Rot - 22 l</t>
  </si>
  <si>
    <t>Kaiser</t>
  </si>
  <si>
    <t>Backen</t>
  </si>
  <si>
    <t>Kaiser Back- &amp; Kuchenformen  in schwarz</t>
  </si>
  <si>
    <t>Deco Lorrie</t>
  </si>
  <si>
    <t>Möbel</t>
  </si>
  <si>
    <t>Bürostuhl in Creme - (B)48 x (H)86 x (T)43 cm</t>
  </si>
  <si>
    <t>SES</t>
  </si>
  <si>
    <t>Kreativbedarf &amp; DIY</t>
  </si>
  <si>
    <t>Kreativset "Schmetterlinge gießen" - ab 5 Jahren</t>
  </si>
  <si>
    <t>Moulinex</t>
  </si>
  <si>
    <t>Raspel "Fresh Express Plus" in Rot/ Weiß</t>
  </si>
  <si>
    <t>Krups</t>
  </si>
  <si>
    <t>Handmixer "3 Mix 9000 Deluxe" in Weiß/ Grau</t>
  </si>
  <si>
    <t>Inter Link SAS</t>
  </si>
  <si>
    <t>Schreibtisch "Julia" in Natur - (B)109 x (H)96 x (T)55 cm</t>
  </si>
  <si>
    <t>Inter Link</t>
  </si>
  <si>
    <t>Rollcontainer "Nils" in Natur - (B)36 x (H)65 x (T)40 cm</t>
  </si>
  <si>
    <t>Schreibtisch "Paco" in Blau/ Weiß - (B)109 x (H)88 x (T)55 cm</t>
  </si>
  <si>
    <t>Schreibtisch "Cecilia" in Pink/ Weiß - (B)109 x (H)88 x (T)55 cm</t>
  </si>
  <si>
    <t>Primi Passi</t>
  </si>
  <si>
    <t>Kinderwagen &amp; Co</t>
  </si>
  <si>
    <t>Rutscher mit Zubehör - ab 12 Monaten</t>
  </si>
  <si>
    <t>Rollcontainer "Simon" in Weiß - (B)36 x (H)65 x (T)40 cm</t>
  </si>
  <si>
    <t>Drehstuhl "Bonnie" in Blau - (B)43 x (H)98 x (T)56 cm</t>
  </si>
  <si>
    <t>Steel-Function</t>
  </si>
  <si>
    <t>2er-Set: Edelstahl-Salatzangen "Parma" - (L)14 cm</t>
  </si>
  <si>
    <t>Weinregal "Wine and Dine" in Schwarz - (H)43,5 cm</t>
  </si>
  <si>
    <t>HUCH! &amp; friends</t>
  </si>
  <si>
    <t>Knobelspiel "Mad Hedz Scartooth" - ab 6 Jahren</t>
  </si>
  <si>
    <t>NUK</t>
  </si>
  <si>
    <t>Babyartikel</t>
  </si>
  <si>
    <t>2er-Set: Milchpulver-Portionierer in Lila</t>
  </si>
  <si>
    <t>LEONARDO</t>
  </si>
  <si>
    <t>6er-Set: Weißweingläser "Volterra" - 100 ml</t>
  </si>
  <si>
    <t>6er-Set: Rotweingläser "Volterra" - 150 ml</t>
  </si>
  <si>
    <t>6er-Set: Wassergläser "Volterra" - 270 ml</t>
  </si>
  <si>
    <t>Happy People</t>
  </si>
  <si>
    <t>Insektenhaus - ab 5 Jahren</t>
  </si>
  <si>
    <t>Good Morning</t>
  </si>
  <si>
    <t>Heimtextilien</t>
  </si>
  <si>
    <t>Jersey-Spannbettlaken "Emotion" in Weiß</t>
  </si>
  <si>
    <t>80/90/100x200 cm</t>
  </si>
  <si>
    <t>Emotion</t>
  </si>
  <si>
    <t>Jersey-Spannbettlaken "Emotion" in Beige</t>
  </si>
  <si>
    <t>180x220 cm</t>
  </si>
  <si>
    <t>näve</t>
  </si>
  <si>
    <t>Lampen &amp; Leuchten</t>
  </si>
  <si>
    <t>LED-Girlande in Bunt - (L)500 cm</t>
  </si>
  <si>
    <t>LED-Solar-Gartenstecker in Schwarz - (H)53,8 cm</t>
  </si>
  <si>
    <t>WADER Quality Toys</t>
  </si>
  <si>
    <t>Mischmaschine - ab 12 Monaten</t>
  </si>
  <si>
    <t>Tieflader mit Straßenwalze "PowerTruck" - ab 12 Monaten</t>
  </si>
  <si>
    <t>Landhaus</t>
  </si>
  <si>
    <t>Folienschneider "Click &amp; Cut" in Weiß/ Grün - (L)33 cm</t>
  </si>
  <si>
    <t>Ambiance</t>
  </si>
  <si>
    <t>Deko</t>
  </si>
  <si>
    <t>Wandtattoo "Cute Monkeys playing on a Tree"</t>
  </si>
  <si>
    <t>Brilliant</t>
  </si>
  <si>
    <t>LED-Klemmleuchte "Anthony" - EEK E (A bis G) - (H)38 cm</t>
  </si>
  <si>
    <t>Little &amp; Cute</t>
  </si>
  <si>
    <t>Leinwanddruck "Familien Regeln" - (B)50 x (H)70 cm</t>
  </si>
  <si>
    <t>Pyrex</t>
  </si>
  <si>
    <t>Auflaufform mit Deckel "Essentials" - 4 l</t>
  </si>
  <si>
    <t>Auflaufform mit Deckel "Essentials" - 6,5 l</t>
  </si>
  <si>
    <t>Nordlux</t>
  </si>
  <si>
    <t>Außenwandleuchte "Luxembourg" in Braun - (B)27 x (H)27,5 cm</t>
  </si>
  <si>
    <t>Utilinox</t>
  </si>
  <si>
    <t>Aufbewahren &amp; Servieren</t>
  </si>
  <si>
    <t>Tortenplatte - (H)13 x Ø 31 cm</t>
  </si>
  <si>
    <t>JosephJoseph</t>
  </si>
  <si>
    <t>Waschbeckenmatte in Grau - (L)28 x (B)28 cm</t>
  </si>
  <si>
    <t>Intex</t>
  </si>
  <si>
    <t>Freizeit und Sport</t>
  </si>
  <si>
    <t>Kinder-Pool "Frame Pool Mini" - ab 2 Jahren - (L)122 x (B)122 cm</t>
  </si>
  <si>
    <t>Planschbecken/ Spielcenter "Dinoland" - ab 2 Jahren</t>
  </si>
  <si>
    <t>Kinder-Pool - ab 6 Jahren (Überraschungsprodukt) - (L)229 x (B)229 cm</t>
  </si>
  <si>
    <t>Schwimmtier "Kleiner Wal" - ab 3 Jahren</t>
  </si>
  <si>
    <t>Heckett Lane</t>
  </si>
  <si>
    <t>Duo-Faserdecke "Platinum" in Weiß</t>
  </si>
  <si>
    <t>155x220 cm</t>
  </si>
  <si>
    <t>H.Koenig</t>
  </si>
  <si>
    <t>Eiscrememaschine in Silber/ Schwarz</t>
  </si>
  <si>
    <t>Treteimer "Capboy Maxi" in Anthrazit - 22 l</t>
  </si>
  <si>
    <t>Gewürzmühle "Peppy Mill" in Grün - (H)30 x Ø 7,5 cm</t>
  </si>
  <si>
    <t>Boltze</t>
  </si>
  <si>
    <t>Gartenstecker-Regenmesser "Kanne" in Rost - (H)121 cm</t>
  </si>
  <si>
    <t>small foot</t>
  </si>
  <si>
    <t>Ferngesteuerter Helikopter - ab 8 Jahren</t>
  </si>
  <si>
    <t>2tlg. Spül-Set "Palm Scrub" in Weiß/ Grün</t>
  </si>
  <si>
    <t>Emsa</t>
  </si>
  <si>
    <t>3er-Set: Aufbewahrungsdosen "Clip &amp; Close" in Rot</t>
  </si>
  <si>
    <t>Maxi-Cosi</t>
  </si>
  <si>
    <t>Kinderwagen und Co</t>
  </si>
  <si>
    <t>Buggy "Yezz" in Grau</t>
  </si>
  <si>
    <t>Ulysse</t>
  </si>
  <si>
    <t>Musik-Spieluhr "Feen" - ab 3 Jahren</t>
  </si>
  <si>
    <t>Regatta</t>
  </si>
  <si>
    <t>Outdoor</t>
  </si>
  <si>
    <t>Luftmatratze "Flock Airbed" in Schwarz - (L)191 x (B)73 x (H)22 cm</t>
  </si>
  <si>
    <t>Really Nice Things</t>
  </si>
  <si>
    <t>Sideboard in Bunt - (B)115 x (H)68 x (T)36 cm</t>
  </si>
  <si>
    <t>Aschenbecher "Smoke" in Schwarz - (H)110 cm</t>
  </si>
  <si>
    <t>Tefal</t>
  </si>
  <si>
    <t>Küchenelektronik</t>
  </si>
  <si>
    <t>Edelstahl-Kontaktgrill "Optigrill+"</t>
  </si>
  <si>
    <t>Laterne "Farol" in Weiß - (H)20 cm</t>
  </si>
  <si>
    <t>Laterne "Farol" in Weiß - (H)36 cm</t>
  </si>
  <si>
    <t>Surdic</t>
  </si>
  <si>
    <t>Picknickdecke "Botanic" in Creme/ Bunt - (L)170 x (B)140 cm</t>
  </si>
  <si>
    <t>Tomasucci</t>
  </si>
  <si>
    <t>Bürostuhl in Schwarz - (B)54 x (T)57 cm</t>
  </si>
  <si>
    <t>AC Design</t>
  </si>
  <si>
    <t>Garderobe "Ascot" in Weiß - (B)42 x (H)178 x (T)42 cm</t>
  </si>
  <si>
    <t>COOK CONCEPT</t>
  </si>
  <si>
    <t>3er-Set: Vorratsdosen (Überraschungsprodukt)</t>
  </si>
  <si>
    <t>Unbekannt</t>
  </si>
  <si>
    <t>Kochen</t>
  </si>
  <si>
    <t>2tlg. Schneideset in Schwarz/ Natur</t>
  </si>
  <si>
    <t>Laterne "Farol" in Dunkelbraun - (H)30 cm</t>
  </si>
  <si>
    <t>Playbox</t>
  </si>
  <si>
    <t>5tlg. Webset - ab 5 Jahren</t>
  </si>
  <si>
    <t>Disney Frozen</t>
  </si>
  <si>
    <t>3tlg. Geschirrset "Frozen" in Hellblau/ Bunt</t>
  </si>
  <si>
    <t>roba</t>
  </si>
  <si>
    <t>Krabbelmatratze "Bauernhof" in Grün/ Bunt - (L)120 x (B)120 x (H)4 cm</t>
  </si>
  <si>
    <t>Wandregal in Weiß - (B)60 x (H)80 x (T)12 cm</t>
  </si>
  <si>
    <t>Moulin Roty</t>
  </si>
  <si>
    <t>Kuscheltier "Hund" - ab 12 Monaten</t>
  </si>
  <si>
    <t>Montana</t>
  </si>
  <si>
    <t>6er-Set: Weißweingläser "Avalon" - 290 ml</t>
  </si>
  <si>
    <t>6er-Set: Rotweingläser "Avalon" - 330 ml</t>
  </si>
  <si>
    <t>6er-Set: Wassergläser "Avalon" - 280 ml</t>
  </si>
  <si>
    <t>Familien-Pool "Familiy Lounge" - ab 3 Jahren - (L)224 x (B)216 cm</t>
  </si>
  <si>
    <t>Dr. Oetker</t>
  </si>
  <si>
    <t>Springform "Back Liebe" in Dunkelblau - Ø 26 cm</t>
  </si>
  <si>
    <t>Springform "Bake &amp; Go" in Schwarz/ Weiß - Ø 26 cm</t>
  </si>
  <si>
    <t>Bürostuhl in Weiß/ Silber - (B)50 x (T)68 cm</t>
  </si>
  <si>
    <t>Brotbackform "Back Liebe" in Dunkelblau - (L)35 x (B)15 cm</t>
  </si>
  <si>
    <t>THE HOME DECO FACTORY</t>
  </si>
  <si>
    <t>Esstisch in Weiß - (B)115 x (H)76 x (T)75 cm</t>
  </si>
  <si>
    <t>Evetane</t>
  </si>
  <si>
    <t>Technik</t>
  </si>
  <si>
    <t>Lightning-Kabel in Gold - (L)2 m</t>
  </si>
  <si>
    <t>SmartCase</t>
  </si>
  <si>
    <t>Kfz-Smartphone-Halterung in Schwarz</t>
  </si>
  <si>
    <t>Kaiser Naturfellprodukte</t>
  </si>
  <si>
    <t>Sommer-Fußsack "Nikk" in Dunkelgrau - (L)89 x (B)40 cm</t>
  </si>
  <si>
    <t>Laterne "Farol" in Schwarz - (H)30 cm</t>
  </si>
  <si>
    <t>Becherlupe - ab 5 Jahren</t>
  </si>
  <si>
    <t>4er-Set: LED-Solar-Gartenstecker in Bunt - (H)53 cm</t>
  </si>
  <si>
    <t>Best Season</t>
  </si>
  <si>
    <t>LED-Solar-Gartenstecker "Melilla" in Orange - (H)85 cm</t>
  </si>
  <si>
    <t>Beistelltisch in Weiß/ Natur - (H)44 x Ø 50 cm</t>
  </si>
  <si>
    <t>Ethnical Life</t>
  </si>
  <si>
    <t>Beistelltisch in Grau/ Natur - (H)44 x Ø 50 cm</t>
  </si>
  <si>
    <t>6er-Set: Latte-Macchiato-Gläser "Simply" - 340 ml</t>
  </si>
  <si>
    <t>Globo lighting</t>
  </si>
  <si>
    <t>3er-Set: LED-Solarleuchten in Grau - (H)10,5 cm</t>
  </si>
  <si>
    <t>2er-Set: Eiswürfelformen - (B)24 x (T)17 cm (Überraschungsprodukt)</t>
  </si>
  <si>
    <t>Rowenta</t>
  </si>
  <si>
    <t>Warmluftbürste "Activ Volume &amp; Shine" in Lila</t>
  </si>
  <si>
    <t>Planschbecken "Uni" - ab 18 Monaten - Ø 200 cm</t>
  </si>
  <si>
    <t>PHILIPS sonicare</t>
  </si>
  <si>
    <t>Bluetooth-Schallzahnbürste "For Kids" in Türkis/ Lila - ab 4 Jahren</t>
  </si>
  <si>
    <t>DOCK avenue</t>
  </si>
  <si>
    <t>Dreisatztisch in Schwarz/ Natur</t>
  </si>
  <si>
    <t>Aufbewahrungsbox "Brasil" in Weiß - (B)19 x (H)10 x (T)15,5 cm</t>
  </si>
  <si>
    <t>LED-Solar-Gartenstecker in Silber/ Weiß - (H)43 cm</t>
  </si>
  <si>
    <t>BS Toys</t>
  </si>
  <si>
    <t>Ballspiel "Bounce Tennis" - ab 6 Jahren</t>
  </si>
  <si>
    <t>Wandregal "Darkenberg" in Weiß/ Natur - Ø 45 cm</t>
  </si>
  <si>
    <t>SUNNYSUE</t>
  </si>
  <si>
    <t>12tlg. Riesenstempelset "Wetter" - ab 3 Jahren</t>
  </si>
  <si>
    <t>Anticline</t>
  </si>
  <si>
    <t>Notenständer in Dunkelbraun - (H)152 cm</t>
  </si>
  <si>
    <t>Hängeleuchte "Embla" in Grau - Ø 10 cm</t>
  </si>
  <si>
    <t>Sealskin</t>
  </si>
  <si>
    <t>Badvorleger in Bunt  - (L)60 x (B)90 cm</t>
  </si>
  <si>
    <t>MAGFORMERS</t>
  </si>
  <si>
    <t>12tlg. Magnetspielset "Pentagon" - ab 3 Jahren</t>
  </si>
  <si>
    <t>Springform "Back Harmonie" in Grau - Ø 26 cm</t>
  </si>
  <si>
    <t>E-ZIGO</t>
  </si>
  <si>
    <t>Offroad-Kart-Gestell "Seatconverter" in Schwarz</t>
  </si>
  <si>
    <t>little nice things</t>
  </si>
  <si>
    <t>2er-Set: Tischsets "Bears" in Schwarz/ Weiß - (L)40 x (B)30 cm</t>
  </si>
  <si>
    <t>Sweet Home</t>
  </si>
  <si>
    <t>Satin-Bettwäsche-Set "Andalucia" in Mint/ Creme</t>
  </si>
  <si>
    <t>140x200 cm</t>
  </si>
  <si>
    <t>Kommode "Boreal" in Natur/ Weiß - (B)69 x (H)69 x (T)25 cm</t>
  </si>
  <si>
    <t>LED-Standleuchte in Chrom - (H)154 cm</t>
  </si>
  <si>
    <t>Küchenregal in Natur/ Schwarz - (B)43 x (H)27 x (T)43 cm</t>
  </si>
  <si>
    <t>MGM</t>
  </si>
  <si>
    <t>Holz-Werkzeugset - ab 8 Jahren</t>
  </si>
  <si>
    <t>Folkifreckles</t>
  </si>
  <si>
    <t>Bürobedarf</t>
  </si>
  <si>
    <t>Schreibtischunterlage "Big Ideas" in Rosa/ Bunt - (L)55 x (B)35 cm</t>
  </si>
  <si>
    <t>Schreibtischunterlage "Mapamundi" in Blau/ Bunt - (L)55 x (B)35 cm</t>
  </si>
  <si>
    <t>Fackelmann</t>
  </si>
  <si>
    <t>Pizza-/Servierheber in Schwarz - (L)49,5 x Ø 28 cm</t>
  </si>
  <si>
    <t>Nice Lamps</t>
  </si>
  <si>
    <t>Wandleuchte "Veronica" in Weiß/ Chrom - (B)27 x (H)37 cm</t>
  </si>
  <si>
    <t>Kochgeschirr</t>
  </si>
  <si>
    <t>Auflaufform "Supreme" in Weiß - (L)33 x (B)23 cm</t>
  </si>
  <si>
    <t>Kissen "Ave Otomi" in Grün/ Creme - Ø 45 cm</t>
  </si>
  <si>
    <t>2er Set: Spritzbeutel in Weiß - 2x 3 Stück</t>
  </si>
  <si>
    <t>Blomus</t>
  </si>
  <si>
    <t>Windrad "Viento" in Silber - (B)29,5 x (H)104 x (T)8,5 cm</t>
  </si>
  <si>
    <t>Windrad "Viento" in Silber - (B)38 x (H)133,5 x (T)13 cm</t>
  </si>
  <si>
    <t>Edelstahl-Schnellkopftopf "Secure 5 Neo V2" - 4 l</t>
  </si>
  <si>
    <t>3tlg. Entdecker-Set in Grün - ab 3 Jahren</t>
  </si>
  <si>
    <t>Spritzschutz in Schwarz - Ø 29 cm</t>
  </si>
  <si>
    <t>House Nordic</t>
  </si>
  <si>
    <t>Hocker in Braun - (B)30 x (H)48 x (T)30 cm</t>
  </si>
  <si>
    <t>STAR Trading</t>
  </si>
  <si>
    <t>LED-Solarlichterkette "Bassis" in Schwarz - (L)1000 cm</t>
  </si>
  <si>
    <t>LED-Solar-Gartenstecker "Pisa" in Schwarz - (H)70 cm</t>
  </si>
  <si>
    <t>Dom z pomysłem</t>
  </si>
  <si>
    <t>Kindermöbel</t>
  </si>
  <si>
    <t>2er-Set: Moskitonetze in Schwarz - (B)49,5 x (H)209 cm</t>
  </si>
  <si>
    <t>Clayre &amp; Eef</t>
  </si>
  <si>
    <t>Laterne in Weiß - (B)25 x (H)30 x (T)12 cm</t>
  </si>
  <si>
    <t>Strandtuch "Strong" in Bunt</t>
  </si>
  <si>
    <t>75x150 cm</t>
  </si>
  <si>
    <t>2er-Set: Beistelltische in Weiß</t>
  </si>
  <si>
    <t>LEGO</t>
  </si>
  <si>
    <t>Schubladenbox "Brick 8" in Hellblau - (B)50 x (H)18 x (T)25 cm</t>
  </si>
  <si>
    <t>Schubladenbox "Brick 8" in Weiß - (B)50 x (H)18 x (T)25 cm</t>
  </si>
  <si>
    <t>Springform "Back Liebe" in Dunkelblau - Ø 32,5 cm</t>
  </si>
  <si>
    <t>Lumijardin</t>
  </si>
  <si>
    <t>LED-Solarleuchte "Creamy" in Weiß - (H)17 x Ø 10 cm</t>
  </si>
  <si>
    <t>lumisky</t>
  </si>
  <si>
    <t>LED-Solarleuchte "Solsty" in Weiß - Ø 30 cm</t>
  </si>
  <si>
    <t>LED-Dekoleuchte "Bobby" mit Farbwechsel - Ø 50 cm</t>
  </si>
  <si>
    <t>LED-Dekoleuchte "Bobby" mit Farbwechsel - Ø 60 cm</t>
  </si>
  <si>
    <t>LED-Dekoleuchte "Yuppy" mit Farbwechsel - (H)35 cm</t>
  </si>
  <si>
    <t>LED-Außenleuchte "Standy" in Anthrazit - (H)26 cm</t>
  </si>
  <si>
    <t>LED-Dekoleuchte "Woody" in Weiß - (H)39 x Ø 18 cm</t>
  </si>
  <si>
    <t>LED-Dekoleuchte "Carry" mit Lautsprecher - (B)40 x (H)40 x (T)40 cm</t>
  </si>
  <si>
    <t>LED-Dekoleuchte "Lucy" mit Lautsprecher - (H)30 cm</t>
  </si>
  <si>
    <t>LED-Dekoleuchte "Bobby" in Weiß - (H)40 cm</t>
  </si>
  <si>
    <t>Außenleuchte "Classy" in Weiß - (H)120 cm</t>
  </si>
  <si>
    <t>Außenleuchte "Classy" in Weiß - (H)150 cm</t>
  </si>
  <si>
    <t>Außenleuchte "Lady" in Weiß - (H)150 cm</t>
  </si>
  <si>
    <t>Klettball-Spiel - ab 3 Jahren</t>
  </si>
  <si>
    <t>2er-Set: Laternen "Alyson" in Grau</t>
  </si>
  <si>
    <t>Evila</t>
  </si>
  <si>
    <t>Couchtisch "Pipra" in Weiß - (B)110 x (H)40 x (T)60 cm</t>
  </si>
  <si>
    <t>Windlicht "Piedra" in Schwarz - (H)23,5 x Ø 15,5 cm</t>
  </si>
  <si>
    <t>The Wild Hug</t>
  </si>
  <si>
    <t>Schreibtischunterlage "Stripes" in Bunt - (L)55 x (B)35 cm</t>
  </si>
  <si>
    <t>Couchtisch "Fiord" in Natur - (H)45 x Ø 80 cm</t>
  </si>
  <si>
    <t>moses.</t>
  </si>
  <si>
    <t>Kartenset "50 lustige Bilderrätsel für Knobelfreunde" - ab 6 Jahren</t>
  </si>
  <si>
    <t>LED-Solar-Lichtergirlande "Mafy" in Warmweiß - (L)600 cm</t>
  </si>
  <si>
    <t>GRUNDIG</t>
  </si>
  <si>
    <t>Handstaubsauger "Wet &amp; Dry" in Schwarz/ Silber</t>
  </si>
  <si>
    <t>Dampfbügelstation in Schwarz</t>
  </si>
  <si>
    <t>Stabmixer "Delisia" in Silber/ Schwarz</t>
  </si>
  <si>
    <t>Madre Selva</t>
  </si>
  <si>
    <t>3tlg. Set: Handtücher "Tierra Bella" in Bunt</t>
  </si>
  <si>
    <t>3er-Set: Wandregale "Raf005" in Walnuss - (B)15 x (H)15 x (T)15 cm</t>
  </si>
  <si>
    <t>4er-Set: Kunstdrucke "4KAR002" - (B)33 x (H)33 cm</t>
  </si>
  <si>
    <t>Standleuchte "Ayd" in Natur/ Grau - (H)140 cm</t>
  </si>
  <si>
    <t>Standleuchte "Ayd" in Natur/ Weiß - (H)140 cm</t>
  </si>
  <si>
    <t>Opviq Standleuchten  in creme_hellbraun</t>
  </si>
  <si>
    <t>Standleuchte in Braun/ Creme - (H)140 x Ø 38 cm</t>
  </si>
  <si>
    <t>Wanddekor "Treble" - (B)25 x (H)60 cm</t>
  </si>
  <si>
    <t>3er-Set: Laternen "Rana" in Weiß</t>
  </si>
  <si>
    <t>Paw Patrol</t>
  </si>
  <si>
    <t>3in1-Taschenlampe "Paw Patrol" - ab 3 Jahren</t>
  </si>
  <si>
    <t>LED-Lichterkette "Festival" in Warmweiß - (L)450 cm</t>
  </si>
  <si>
    <t>Vase in Natur/ Transparent  - (B)36 x (H)50 x (T)30 cm</t>
  </si>
  <si>
    <t>Naty</t>
  </si>
  <si>
    <t>4er-Set: Ökowindeln Gr. 1 - 4x 25 Stück</t>
  </si>
  <si>
    <t>Babyphone "Eco Control Video Display 550VD" in Weiß/ Dunkelgrau</t>
  </si>
  <si>
    <t>Magni</t>
  </si>
  <si>
    <t>Hüpftier "Einhorn" - ab 12 Monaten</t>
  </si>
  <si>
    <t>Edelstahl-Treteimer "Easy Close Studio" in Silber - 30 l</t>
  </si>
  <si>
    <t>Handtuchleiter "Bahari" in Natur - (B)43 x (H)170 x (T)33 cm</t>
  </si>
  <si>
    <t>Schuhschrank "Napolyon" in Weiß/ Walnuss - (B)90 x (H)93 x (T)30 cm</t>
  </si>
  <si>
    <t>Schuhschrank "Retro" in Eiche Sonoma/ Weiß - (B)90 x (H)77 x (T)33 cm</t>
  </si>
  <si>
    <t>4er-Set: Memoboards "Aa066" in Natur - (B)15 x (H)15 cm</t>
  </si>
  <si>
    <t>Wandregal "Aa055" in Hellbraun - (B)40 x (H)1,6 x (T)13 cm</t>
  </si>
  <si>
    <t>Orangewallz</t>
  </si>
  <si>
    <t>Leinwanddruck "Window View Feel the Breeze" - (B)60 x (H)80 cm</t>
  </si>
  <si>
    <t>60x90 cm</t>
  </si>
  <si>
    <t>Mehlsieb in Grau - 350g</t>
  </si>
  <si>
    <t>Bart-/ Haarschneider in Schwarz</t>
  </si>
  <si>
    <t>Haar-/ Bartschneider in Schwarz</t>
  </si>
  <si>
    <t>Haartrockner in Schwarz</t>
  </si>
  <si>
    <t>Hairstyler "Curl Sensation" in Taupe</t>
  </si>
  <si>
    <t>4er-Set: Ökowindeln Gr. 4+ - 4x 24 Stück</t>
  </si>
  <si>
    <t>Trendy Kitchen by EXCÉLSA</t>
  </si>
  <si>
    <t>Trendy Kitchen by EXCÉLSA Geschirr  in bunt</t>
  </si>
  <si>
    <t>18tlg. Tafelservice in Bunt</t>
  </si>
  <si>
    <t>sea you at home</t>
  </si>
  <si>
    <t>18tlg. Tafelservice in Grün/ Grau</t>
  </si>
  <si>
    <t>18tlg. Tafelservice in Schwarz/ Grau/ Weiß</t>
  </si>
  <si>
    <t>18tlg. Tafelservice "Reindeer" in Weiß/ Rot</t>
  </si>
  <si>
    <t>18tlg. Tafelservice in Blau/ Weiß</t>
  </si>
  <si>
    <t>18tlg. Tafelservice "Coral" in Bunt</t>
  </si>
  <si>
    <t>18tlg. Tafelservice in Weiß/ Grün/ Gelb</t>
  </si>
  <si>
    <t>Trendy Kitchen by EXCÉLSA Geschirr  in weiß</t>
  </si>
  <si>
    <t>6er-Set: Gläser "Faune &amp; Flore" in Bunt - 370 ml</t>
  </si>
  <si>
    <t>6er-Set: Gläser "Domus" in Transparent/ Weiß - 280 ml</t>
  </si>
  <si>
    <t>7tlg. Espressobecher-Set in Bunt/ Weiß</t>
  </si>
  <si>
    <t>Make a Wish</t>
  </si>
  <si>
    <t>Aufbewahrungskorb in Gold - (B)21 x (H)5 x (T)35,5 cm</t>
  </si>
  <si>
    <t>Schütte</t>
  </si>
  <si>
    <t>Überkopfbrauseset mit Thermostat-Ablage "Ocean" in Chrom/ Weiß</t>
  </si>
  <si>
    <t>Wandspiegel in Schwarz - Ø 40 cm</t>
  </si>
  <si>
    <t>Wandspiegel in Schwarz - (B)50 x (H)50 x (T)3 cm</t>
  </si>
  <si>
    <t>Beistelltisch in Schwarz/ Natur - (H)48 x Ø 41 cm</t>
  </si>
  <si>
    <t>Elizabed</t>
  </si>
  <si>
    <t>Renforcé-Bettwäsche-Set "Hürrem" in Creme/ Braun/ Grau</t>
  </si>
  <si>
    <t>135x200 cm</t>
  </si>
  <si>
    <t>Bettwäsche-Set "BigZigzag" in Weiß/ Schwarz</t>
  </si>
  <si>
    <t>BT Carpet</t>
  </si>
  <si>
    <t>Indoor-/ Outdoor-Läufer "Nature" in Grau</t>
  </si>
  <si>
    <t>80x150 cm</t>
  </si>
  <si>
    <t>ABERTO DESIGN</t>
  </si>
  <si>
    <t>Leinwanddruck "KC098" - (B)45 x (H)45 cm</t>
  </si>
  <si>
    <t>Leinwanddruck "PC075" - (B)30 x (H)80 cm</t>
  </si>
  <si>
    <t>Wäschesammler "Duo" in Grau - 120 l</t>
  </si>
  <si>
    <t>Haarschneider in Schwarz</t>
  </si>
  <si>
    <t>Haartrockner in Weiß</t>
  </si>
  <si>
    <t>Wandspiegel in Weiß - Ø 50 cm</t>
  </si>
  <si>
    <t>2er-Set: Armlehnenstühle in Schwarz - (B)62 x (H)84 x (T)59 cm</t>
  </si>
  <si>
    <t>Garderobenständer in Natur</t>
  </si>
  <si>
    <t>Garderobenständer in Weiß - (H)178 cm</t>
  </si>
  <si>
    <t>Plaid in Weiß - (L)150 x (B)120 cm</t>
  </si>
  <si>
    <t>Kurzflor-Teppich in Grau - (L)200 x (B)140 cm</t>
  </si>
  <si>
    <t>Colorful Cotton</t>
  </si>
  <si>
    <t>Bettwäsche-Set "Trace" in Anthrazit</t>
  </si>
  <si>
    <t>240x220 cm</t>
  </si>
  <si>
    <t>Lightning-Docking-Station für iPhone, Ipad und Apple Watch in Bambus</t>
  </si>
  <si>
    <t>Lightning-Docking-Station für iPhone und Apple Watch in Weiß</t>
  </si>
  <si>
    <t>Bluetooth-Lautsprecher in Weiß</t>
  </si>
  <si>
    <t>Mozzarella-/ Eischneider in Silber - Ø 14 cm</t>
  </si>
  <si>
    <t>N/A</t>
  </si>
  <si>
    <t>Outdoor-Teppich in Beige</t>
  </si>
  <si>
    <t>Dom z pomys?em</t>
  </si>
  <si>
    <t>Schaukelstuhl in Schwarz/ Kupfer - (B)70 x (H)80 x (T)87 cm</t>
  </si>
  <si>
    <t>InArt</t>
  </si>
  <si>
    <t>Servierwagen in Hellbraun/ Schwarz - (B)68 x (H)80 x (T)39 cm</t>
  </si>
  <si>
    <t>Wandgarderobe "Sing" in Schwarz - (B)84 x (H)12 x (T)4 cm</t>
  </si>
  <si>
    <t>Badschrank "Calencia" in Weiß - (B)19 x (H)55 x (T)60 cm</t>
  </si>
  <si>
    <t>Familien-Pool "Family Lounge Pool" - ab 3 Jahren - (L)229 x (B)229 cm</t>
  </si>
  <si>
    <t>2er-Set: Trinkgläser "Aurora" in Blau - 300 ml</t>
  </si>
  <si>
    <t>Schwingdeckeleimer "Inca" in Weiß - 5 l</t>
  </si>
  <si>
    <t>4er-Set: Handtuchheizkörper-Haken in Weiß</t>
  </si>
  <si>
    <t>Brotschneidemaschine in Weiß - (B)39 x (H)20 x (T)31 cm</t>
  </si>
  <si>
    <t>Garderobe in Weiß/ Natur - (B)100 x (H)170 x (T)46 cm</t>
  </si>
  <si>
    <t>Kate Louise</t>
  </si>
  <si>
    <t>Wanddeko in Schwarz</t>
  </si>
  <si>
    <t>Wanduhr in Schwarz - (B)50 x (H)50 x (T)1,5 cm</t>
  </si>
  <si>
    <t>Servierwagen "My Little Market" in Kiefer/ Grau - (B)67 x (H)81 x (T)35 cm</t>
  </si>
  <si>
    <t>13tlg. Dessert-Set "My Little Garden" in Grün</t>
  </si>
  <si>
    <t>Bettwäsche-Set "Halley" in Schwarz/ Weiß</t>
  </si>
  <si>
    <t>Bettwäsche-Set "Paint" in Anthrazit</t>
  </si>
  <si>
    <t>3er-Set: Beistelltische in Schwarz</t>
  </si>
  <si>
    <t>2er-Set: Barhocker "Riga" in Bunt - (B)37,5 x (H)90 x (T)38 cm</t>
  </si>
  <si>
    <t>Dekovase in Schwarz/ Bambus - (H)60 x Ø 24 cm</t>
  </si>
  <si>
    <t>Dr. Beckmann</t>
  </si>
  <si>
    <t>Farb- &amp; Schmutzfangtücher, 44 Stück</t>
  </si>
  <si>
    <t>Solar-Powerbank in Silber - 20.000 mAh</t>
  </si>
  <si>
    <t>Bluetooth-Mikrofon in Rosé</t>
  </si>
  <si>
    <t>Selfie-Stick in Schwarz/ Silber</t>
  </si>
  <si>
    <t>WC-Garnitur "Marla" in Hellbraun - (H)37 cm</t>
  </si>
  <si>
    <t>Edelstahl-WC-Garnitur "Lava" - (H)71 cm</t>
  </si>
  <si>
    <t>2er-Set: Handtuchheizkörper-Haken in Transparent - 2 x 2 Stück</t>
  </si>
  <si>
    <t>Wäschetruhe "Oslo" in Weiß - (B)45 x (H)65 x (T)45 cm</t>
  </si>
  <si>
    <t>Aufbewahrungsdose "Lorca" in Blau/ Weiß - 950 ml</t>
  </si>
  <si>
    <t>3er-Set: Kühlschrank-Organizer in Transparent</t>
  </si>
  <si>
    <t>Wanduhr "Classic" in Schwarz - Ø 70 cm</t>
  </si>
  <si>
    <t>Wandregal "Boru" in Walnuss - (B)60 x (H)50 x (T)12 cm</t>
  </si>
  <si>
    <t>2er-Set: Wandregale "Aa007" in Walnuss - (B)70 x (H)22 x (T)12 cm</t>
  </si>
  <si>
    <t>Cotton Ball Lights</t>
  </si>
  <si>
    <t>Leuchtgirlande in Rosa/ Grün/ Creme - (L)378 cm</t>
  </si>
  <si>
    <t>Kähler</t>
  </si>
  <si>
    <t>4er-Set: Wassergläser "Hammershøi" - 330 ml</t>
  </si>
  <si>
    <t>LED-Außenleuchte "Standy" in Creme - (H)26 cm</t>
  </si>
  <si>
    <t>Außenleuchte "Little Dandy" in Weiß - (H)23 cm</t>
  </si>
  <si>
    <t>LED-Außenleuchte "Lady" mit Farbwechsel - (H)110 cm</t>
  </si>
  <si>
    <t>LED-Außenleuchte "Classy" mit Farbwechsel - (H)120 cm</t>
  </si>
  <si>
    <t>LED-Außenleuchte "Standy" mit Farbwechsel - (H)150 cm</t>
  </si>
  <si>
    <t>Solar-Lichtergirlande "Party" in Warmweiß - (L)600 cm</t>
  </si>
  <si>
    <t>LED-Solar-Lichtergirlande "Yogy" in Warmweiß - (L)890 cm</t>
  </si>
  <si>
    <t>LED-Solar-Lichtergirlande "Yogy" in Warmweiß - (L)1700 cm</t>
  </si>
  <si>
    <t>LED-Solar-Lichtergirlande "Yogy" in Warmweiß - (L)3390 cm</t>
  </si>
  <si>
    <t>LED-Solar-Lichtergirlande "Billy" in Warmweiß - (L)690 cm</t>
  </si>
  <si>
    <t>LED-Solar-Lichtergirlande "Lizy" in Kaltweiß - (L)380 cm</t>
  </si>
  <si>
    <t>LED-Solar-Lichtergirlande "Boky" in Warmweiß - (L)400 cm</t>
  </si>
  <si>
    <t>LED-Solar-Lichtergirlande "Keny" in Warmweiß - (L)380 cm</t>
  </si>
  <si>
    <t>LED-Solar-Lichtergirlande "Dixy" in Warmweiß - (L)380 cm</t>
  </si>
  <si>
    <t>2er-Set: LED-Solarleuchten "Moony" in Weiß - (H)52 cm</t>
  </si>
  <si>
    <t>LED-Solarleuchte "Lenny" in Silber/ Weiß - (H)29 cm</t>
  </si>
  <si>
    <t>LED-Solarleuchte "Thy" in Schwarz - (B)16 x (H)17 cm</t>
  </si>
  <si>
    <t>2er-Set: LED-Solarleuchten "Squary" in Schwarz - (H)45 cm</t>
  </si>
  <si>
    <t>Tafelservice in Bunt - 18 tlg set</t>
  </si>
  <si>
    <t>18tlg. Tafelservice in Blau</t>
  </si>
  <si>
    <t>18tlg. Tafelservice "North Sea" in Weiß/ Blau</t>
  </si>
  <si>
    <t>18tlg. Tafelservice in Weiß/ Blau</t>
  </si>
  <si>
    <t>Trendy Kitchen by EXCÉLSA Geschirr  in schwarz_weiß</t>
  </si>
  <si>
    <t>Trendy Kitchen by EXCÉLSA Geschirr  in weiß_blau</t>
  </si>
  <si>
    <t>Zuckerdose "Ocean" in Weiß/ Blau - 150 ml</t>
  </si>
  <si>
    <t>bbbyo*</t>
  </si>
  <si>
    <t>Edelstahlflasche "Black Wave" in Silber/ Schwarz/ Blau - 1 l</t>
  </si>
  <si>
    <t>KitchenAid</t>
  </si>
  <si>
    <t>Knethaken "5K7DH" in Grau</t>
  </si>
  <si>
    <t>Wandobjekt "Eyelash" in Schwarz</t>
  </si>
  <si>
    <t>Sompex</t>
  </si>
  <si>
    <t>Tischleuchte "Singapur" in Silber - (H)50 cm</t>
  </si>
  <si>
    <t>2er-Set: Barhocker "Isak" in Schwarz - (H)104 cm</t>
  </si>
  <si>
    <t>Wandflaschenöffner in Braun - (B)24 x (H)34 x (T)9,5 cm</t>
  </si>
  <si>
    <t>LED-Solar-Gartenstecker "Firework" in Schwarz - (H)90 cm</t>
  </si>
  <si>
    <t>Tiger</t>
  </si>
  <si>
    <t>2er-Set: Edelstahl-Wandhaken "Tune" in Silber - (B)5,4 x (H)6,5 cm</t>
  </si>
  <si>
    <t>Aufbewahrungskorb in Beige/ Grau - (H)30 x Ø 30 cm</t>
  </si>
  <si>
    <t>Aufbewahrungskorb in Beige/ Grün - (H)30 x Ø 30 cm</t>
  </si>
  <si>
    <t>Standregal "Tipi" in Natur - (B)96 x (H)172 x (T)36 cm</t>
  </si>
  <si>
    <t>Standleuchte "Ayd" in Gelb - (H)140 cm</t>
  </si>
  <si>
    <t>Hängeleuchte "Merdiven Halat" in Braun - (B)80 x (T)34 cm</t>
  </si>
  <si>
    <t>2in1-Akkustaubsauger "VCH 9832 " in Anthrazit - 21,6 V</t>
  </si>
  <si>
    <t>Dampfbürste "Access Steam+" in Blau/ Weiß</t>
  </si>
  <si>
    <t>Toilettenbürste "Flex Smart Plus" in Weiß/ Blau - (B)15 x (H)46 x (T)13 cm</t>
  </si>
  <si>
    <t>Björn</t>
  </si>
  <si>
    <t>6er-Set: Frühstücksschalen "Color" in Rot/ Gelb/ Hellblau - Ø 15 cm</t>
  </si>
  <si>
    <t>6er-Set: Becher "Color" in Rot/ Gelb/ Hellblau - 300 ml</t>
  </si>
  <si>
    <t>2er-Set: Becher "Dark Wave" in Dunkelblau - 300 ml</t>
  </si>
  <si>
    <t>42tlg. Tafelservice "Color" in Rot/ Gelb/ Hellblau</t>
  </si>
  <si>
    <t>Servierbrett "Color Star" in Natur/ Gelb - (L)48 x (B)27 cm</t>
  </si>
  <si>
    <t>Salatschüssel "Dark Wave" in Natur/ Dunkelblau - Ø 30 cm</t>
  </si>
  <si>
    <t>Salatschüssel "Dark Square" in Natur/ Dunkelblau - Ø 30 cm</t>
  </si>
  <si>
    <t>Salatschüssel "Color Swirl" in Natur/ Hellblau - Ø 30 cm</t>
  </si>
  <si>
    <t>Salatbesteck "Dark Square" in Natur/ Dunkelblau - (L)31 x (B)7 cm</t>
  </si>
  <si>
    <t>Tablett in Braun - (B)63 x (H)12 x (T)31 cm</t>
  </si>
  <si>
    <t>Minigewächshaus - (L)46 x (B)20 x (H)33 cm</t>
  </si>
  <si>
    <t>Sprossenglas "Kitchen" in Grün - (H)20 x Ø 13,7 cm</t>
  </si>
  <si>
    <t>Laterne "Farol"  in Braun - (B)14 x (H)20 x (T)14 cm</t>
  </si>
  <si>
    <t>LED-Laterne "Zuma" in Braun - (H)28 x Ø 12 cm</t>
  </si>
  <si>
    <t>LED-Laterne "Zuma" in Braun - (H)33 x Ø 18 cm</t>
  </si>
  <si>
    <t>BergHOFF</t>
  </si>
  <si>
    <t>5tlg.Set: Vorratsdosen in Grün</t>
  </si>
  <si>
    <t>LED-Solar-Lichtergirlande "Fantasy Star" in Warmweiß - (L)515 cm</t>
  </si>
  <si>
    <t>LED-Solar-Lichtergirlande "Mimy" in Türkis/ Creme - (L)235 cm</t>
  </si>
  <si>
    <t>LED-Solar-Lichtergirlande "Mimy" in Bunt - (L)235 cm</t>
  </si>
  <si>
    <t>LED-Solar-Lichtergirlande "Detroit" in Schwarz - (L)500 cm</t>
  </si>
  <si>
    <t>LED-Solar-Leuchtstreifen in Neutralweiß - (L)300 cm</t>
  </si>
  <si>
    <t>2er-Set: LED-Gartenstecker "Mini Maity Sun" in Schwarz - (H)70 cm</t>
  </si>
  <si>
    <t>LED-Solar-Dekoleuchte "Solenzara" in Weiß- (H)6 x Ø 5 cm</t>
  </si>
  <si>
    <t>LED-Solarleuchte "Standy" mit Farbwechsel - (H)36 x Ø 20 cm</t>
  </si>
  <si>
    <t>LED-Solarleuchte "Cactus" in Grün - (H)13 x Ø 9 cm</t>
  </si>
  <si>
    <t>LED-Solarleuchte "Honey" in Braun - (H)26 x Ø 13 cm</t>
  </si>
  <si>
    <t>3er-Set: LED-Solarleuchten "Jamy" in Transparent/ Silber - (H)28 cm</t>
  </si>
  <si>
    <t>LED-Solar-Dekoleuchte "Orion" in Schwarz - Ø 22 cm</t>
  </si>
  <si>
    <t>2er-Set: LED-Solarleuchten "Ruby" in Schwarz - (H)24 cm</t>
  </si>
  <si>
    <t>3er-Set: LED-Solarleuchten "Crack Edisun" in Transparent/ Silber - (H)22 cm</t>
  </si>
  <si>
    <t>4tlg. Küchenhelfer-Set "Ingenio" in Schwarz</t>
  </si>
  <si>
    <t>Küchenmaschine "Artisan" in Creme - 4,8 l</t>
  </si>
  <si>
    <t>Speedboot-Set - ab 6 Jahren</t>
  </si>
  <si>
    <t>Kart - ab 5 Jahren</t>
  </si>
  <si>
    <t>Powerbank in Schwarz - 20.000 mAh</t>
  </si>
  <si>
    <t>Gartenfreude</t>
  </si>
  <si>
    <t>Garten</t>
  </si>
  <si>
    <t>Seitenmarkise in Anthrazit</t>
  </si>
  <si>
    <t>190x300 cm</t>
  </si>
  <si>
    <t>Seitenmarkise in Taupe</t>
  </si>
  <si>
    <t>Sonnenschirm in Mint - (H)250 x Ø 300 cm</t>
  </si>
  <si>
    <t>Scandinavia Concept</t>
  </si>
  <si>
    <t>Bücherregal "Nilüfer" in Walnuss - (B)90 x (H)156 x (T)20 cm</t>
  </si>
  <si>
    <t>Wandtafel in Walnuss - (B)100 x (H)60 x (T)4 cm</t>
  </si>
  <si>
    <t>Bilderrahmen in Walnuss - (B)100 x (H)60 x (T)4 cm</t>
  </si>
  <si>
    <t>Bücherregal "Kuttap" in Weiß - (B)90 x (H)182 x (T)22 cm</t>
  </si>
  <si>
    <t>Magenta Home</t>
  </si>
  <si>
    <t>Gerahmtes Bild - (B)40 x (H)40 x (T)3 cm</t>
  </si>
  <si>
    <t>Seifenspender "Badi" in Grau - 320 ml</t>
  </si>
  <si>
    <t>Türspiegel "Arcadia" in Schwarz - (L)120 x (B)30 cm</t>
  </si>
  <si>
    <t>WC-Garnitur "Rivalta" in Schwarz - (H)70 cm</t>
  </si>
  <si>
    <t>Absenkautomatik-WC-Sitz "Sedilo" in Grau</t>
  </si>
  <si>
    <t>Duschhaken "Vieste Duo" in Silber - (B)5,5 x (H)7 x (T)6 cm</t>
  </si>
  <si>
    <t>Rétro Chic</t>
  </si>
  <si>
    <t>Beistelltisch in Rosa - (H)48,5 x Ø 40 cm</t>
  </si>
  <si>
    <t>Gerahmter Kunstdruck - (B)120 x (H)48 cm</t>
  </si>
  <si>
    <t>Bettnestchen "Easy Air safe asleep" in Creme - (L)170 x (B)16 x (H)4 cm</t>
  </si>
  <si>
    <t>koziol</t>
  </si>
  <si>
    <t>6er-Set: Gläser "Cheers No. 3" in Grau - 250 ml</t>
  </si>
  <si>
    <t>Einschlagdecke "Caro" in Beige - (L)80 x (B)40 cm</t>
  </si>
  <si>
    <t>Beistelltisch in Schwarz/ Natur - Ø 50,5 cm</t>
  </si>
  <si>
    <t>Globus in Schwarz - Ø 21,5 cm</t>
  </si>
  <si>
    <t>Luftmatratze "Napa 3" in Blau - (L)185 x (B)55 x (H)3 cm</t>
  </si>
  <si>
    <t>5er-Set: Stahlheringe "Steel V Pegs" in Silber</t>
  </si>
  <si>
    <t>18tlg. Tafelservice "Pastel" in Hellblau/ Hellgrün/ Rosa</t>
  </si>
  <si>
    <t>2er-Set: Becher "Eclipse Dune" in Grau - 300 ml</t>
  </si>
  <si>
    <t>Hüpftier - ab 12 Monaten</t>
  </si>
  <si>
    <t>Induktions-Ladestation in Weiß/ Roségold</t>
  </si>
  <si>
    <t>Induktions-Ladestation in Blau</t>
  </si>
  <si>
    <t>Wandtattoo-Messlatte "Kidmeter"</t>
  </si>
  <si>
    <t>Bluetooth-In-Ear-Kopfhörer in Silber/ Roségold</t>
  </si>
  <si>
    <t>Bluetooth-In-Ear-Kopfhörer in Silber</t>
  </si>
  <si>
    <t>Solar-Powerbank in Schwarz - 20.000 mAh</t>
  </si>
  <si>
    <t>Ofenform "Cook &amp; Heat" - (B)17 x (H)5 x (T)10 cm</t>
  </si>
  <si>
    <t>2er-Set: Ofenformen "Cook &amp; Heat" - (B)28 x (H)8 x (T)20 cm</t>
  </si>
  <si>
    <t>Musik-Spieldose "Apple" - ab 3 Jahren</t>
  </si>
  <si>
    <t>Livø</t>
  </si>
  <si>
    <t>4er-Set: Speiseteller in Weiß/ Gelb - Ø 26 cm</t>
  </si>
  <si>
    <t>Rotations-Rasierer in Schwarz</t>
  </si>
  <si>
    <t>Bücherregal "Alaro" in Braun/ Schwarz - (B)66 x (H)150 x (T)30 cm</t>
  </si>
  <si>
    <t>TV-Regal "Rose" in Walnuss/ Weiß - (B)145 x (H)50 x (T)37 cm</t>
  </si>
  <si>
    <t>Wandgarderobe "Carina" in Weiß - (B)70 x (H)70 x (T)14,5 cm</t>
  </si>
  <si>
    <t>Wandregal "Ardo" in Weiß/ Walnuss - (B)96 x (H)101 x (T)19,6 cm</t>
  </si>
  <si>
    <t>3er-Set: Schalen in Blau - Ø 14,5 cm</t>
  </si>
  <si>
    <t>6er-Set: Espressobecher in Grau - 100 ml</t>
  </si>
  <si>
    <t>16tlg. Besteckset in Gold/ Schwarz</t>
  </si>
  <si>
    <t>NORTHRUGS</t>
  </si>
  <si>
    <t>Pouf "Sahara" in Creme/ Schwarz</t>
  </si>
  <si>
    <t>48x48 cm</t>
  </si>
  <si>
    <t>Couchtisch "Eriberto" in Weiß/ Walnuss - (B)90 x (H)43,8 x (T)60 cm</t>
  </si>
  <si>
    <t>LED-Licht "Stern" in Gelb - (H)23,5 cm</t>
  </si>
  <si>
    <t>Vorratsbehälter  in Blau - 400 ml</t>
  </si>
  <si>
    <t>2tlg. Set: Topf mit Deckel in Grau - Ø 26 cm</t>
  </si>
  <si>
    <t>Gerahmtes Bild - (B)120 x (H)60 x (T)3 cm</t>
  </si>
  <si>
    <t>Gerahmtes Bild - (B)40 x (H)120 x (T)3 cm</t>
  </si>
  <si>
    <t>Lutz Mauder</t>
  </si>
  <si>
    <t>Trinkflasche "Pit Planke" in Blau/ Bunt - 400 ml</t>
  </si>
  <si>
    <t>Frühstücksbrett "Pit Planke" in Türkis/ Rot - (L)23,5 x (B)14,5 cm</t>
  </si>
  <si>
    <t>Frühstücksbrett "Froschkönig" in Pink/ Grün - (L)23,5 x (B)14,5 cm</t>
  </si>
  <si>
    <t>50tlg. Magnetspielset "Basic Set Line" - ab 3 Jahren</t>
  </si>
  <si>
    <t>Tischkommode in Blau - (B)20 x (H)29,5 x (T)10 cm</t>
  </si>
  <si>
    <t>Tischvitrine in Rosa - (B)24 x (H)41,5 x (T)14,5 cm</t>
  </si>
  <si>
    <t>Wandspiegel in Gold/ Schwarz - (B)43,3 x (H)89,5 x (T)1,1 cm</t>
  </si>
  <si>
    <t>Handtuchhalter "Brix" in Weiß - (B)50 x (H)170 cm</t>
  </si>
  <si>
    <t>Philips</t>
  </si>
  <si>
    <t>Schallzahnbürsten-Doppelpack "ProtectiveClean" in Weiß/ Schwarz</t>
  </si>
  <si>
    <t>STOF France</t>
  </si>
  <si>
    <t>Plaid "Portofino" in Rot - (L)150 x (B)125 cm</t>
  </si>
  <si>
    <t>WC-Garnitur "Polaris" in Weiß - (H)34,5 cm</t>
  </si>
  <si>
    <t>Bluetooth-In-Ear-Kopfhörer in Weiß/ Roségold</t>
  </si>
  <si>
    <t>Bücherregal "Alaro" in Walnuss/ Schwarz - (B)66 x (H)150 x (T)32 cm</t>
  </si>
  <si>
    <t>Opviq</t>
  </si>
  <si>
    <t>Deckenleuchte "Abaküs" in Schwarz - (B)124 x (T)33 cm</t>
  </si>
  <si>
    <t>Couchtisch "Kelvin" in Walnuss/ Schwarz- (B)120 x (H)50 x (T)60 cm</t>
  </si>
  <si>
    <t>Wanddekor "Don't Forget To Smile" - (B)70 x (H)67 cm</t>
  </si>
  <si>
    <t>3er-Set: Beistelltische "Roma" in Walnuss</t>
  </si>
  <si>
    <t>Schreibtisch "Manolya" in Walnuss/ Weiß - (B)116 x (H)120 x (T)45 cm</t>
  </si>
  <si>
    <t>Wandregal "Box" in Weiß - (B)30 x (H)30 x (T)24 cm</t>
  </si>
  <si>
    <t>Bügelperlenbox - ab 3 Jahren</t>
  </si>
  <si>
    <t>roommate</t>
  </si>
  <si>
    <t>Wandleuchte "Star" in Gelb - (B)30 x (H)29 cm</t>
  </si>
  <si>
    <t>Bowlingspiel - ab 3 Jahren</t>
  </si>
  <si>
    <t>SWEET ACCESS</t>
  </si>
  <si>
    <t>Fitnessarmband in Schwarz</t>
  </si>
  <si>
    <t>Fitnessuhr in Roségold/ Silber</t>
  </si>
  <si>
    <t>Bluetooth-On-Ear-Kopfhörer mit FM-Radio in Grau</t>
  </si>
  <si>
    <t>Bluetooth-On-Ear-Kopfhörer mit FM-Radio in Weiß/ Gold</t>
  </si>
  <si>
    <t>Kfz-Smartphone-Halterung in Schwarz/ Gold</t>
  </si>
  <si>
    <t>Kabellose Bluetooth-In-Ear-Kopfhörer in Schwarz</t>
  </si>
  <si>
    <t>Drahtlose Ladestation in Schwarz</t>
  </si>
  <si>
    <t>Kabellose Bluetooth-In-Ear-Kopfhörer in Weiß</t>
  </si>
  <si>
    <t>Solar-Powerbank 20.000 mAh in Silber</t>
  </si>
  <si>
    <t>Powerbank 10.000 mAh in Schwarz</t>
  </si>
  <si>
    <t>Kabellose Bluetooth-In-Ear-Kopfhörer in Weiß/ Rosa</t>
  </si>
  <si>
    <t>Falt-E-Bike in Schwarz</t>
  </si>
  <si>
    <t>Pürieraufsatz "5KSMFVSP" in Weiß</t>
  </si>
  <si>
    <t>Fußmatte "Prosecco" in Beige/ Bunt - (L)70 x (B)40 cm</t>
  </si>
  <si>
    <t>Calitex</t>
  </si>
  <si>
    <t>2tlg. Set: Geschirr- und Küchenhandtuch "Alata" in Bunt</t>
  </si>
  <si>
    <t>45x60 cm</t>
  </si>
  <si>
    <t>2er-Set: LED-Dekohänger in Anthrazit - Ø 13 cm</t>
  </si>
  <si>
    <t>Bettwäsche-Set "Elepante" in Anthrazit</t>
  </si>
  <si>
    <t>200x200 cm</t>
  </si>
  <si>
    <t>Bizzotto</t>
  </si>
  <si>
    <t>Kunstdruck - (B)82,6 x (H)122,6 x (T)4,3 cm</t>
  </si>
  <si>
    <t>Couchtisch "Glow" in Natur/ Anthrazit - (B)80 x (H)31,8 x (T)50 cm</t>
  </si>
  <si>
    <t>Wanddekor "It's a Good" - (B)58 x (H)58 cm</t>
  </si>
  <si>
    <t>Standleuchte "Ayd" in Grau/ Braun - (H)140 cm</t>
  </si>
  <si>
    <t>Standleuchte "Ayd" in Schwarz/ Braun - (H)140 cm</t>
  </si>
  <si>
    <t>LED-Dekoleuchte "Volta" in Schwarz - (H)40 cm</t>
  </si>
  <si>
    <t>Servierteller "Eclipse Sun" in Natur/ Grau - Ø 30 cm</t>
  </si>
  <si>
    <t>Salatschüssel "Color Star" in Natur/ Gelb - Ø 24 cm</t>
  </si>
  <si>
    <t>Salatschüssel "Color Star" in Natur/ Gelb - Ø 30 cm</t>
  </si>
  <si>
    <t>Salatschüssel "Eclipse Dune" in Natur/ Grau - Ø 30 cm</t>
  </si>
  <si>
    <t>Salatschüssel "Eclipse Flower" in Natur/ Grau - Ø 30 cm</t>
  </si>
  <si>
    <t>Salatschüssel "Pastel Jungle" in Natur/ Hellblau - Ø 30 cm</t>
  </si>
  <si>
    <t>Salatbesteck "Eclipse Dune" iin Natur/ Grau - (L)31 x (B)7 cm</t>
  </si>
  <si>
    <t>Salatbesteck "Pastel Jungle" in Natur/ Hellblau - (L)31 x (B)7 cm</t>
  </si>
  <si>
    <t>Powerbank in Grünblau - 30.000 mAh</t>
  </si>
  <si>
    <t>Aktivitätstracker in Pink/ Rosa</t>
  </si>
  <si>
    <t>Smartphone-Monokular in Schwarz</t>
  </si>
  <si>
    <t>2er-Set: Pfannenwender - (L)32,5 cm (Überraschungsprodukt)</t>
  </si>
  <si>
    <t>Dampfbügelstation "SIS 9870" in Schwarz/ Violett</t>
  </si>
  <si>
    <t>Mioli</t>
  </si>
  <si>
    <t>Deckenleuchte "Damar" in Schwarz/ Weiß - (B)43 x (T)15 cm</t>
  </si>
  <si>
    <t>Standleuchte in Schwarz/ Gold - (B)17 x (H)120 x (T)30 cm</t>
  </si>
  <si>
    <t>Zweisatztisch in Weiß/ Natur</t>
  </si>
  <si>
    <t>Duftkerze in Gold, 430 g (Überraschungsprodukt)</t>
  </si>
  <si>
    <t>2er-Set: Sessel "Ariel" in Blau - (B)52,5 x (H)79,7 x (T)50,5 cm</t>
  </si>
  <si>
    <t>Tooky Toy</t>
  </si>
  <si>
    <t>Motorikwürfel - ab 18 Monaten</t>
  </si>
  <si>
    <t>5tlg. Schneidebrett-Set "Index Large" in Silber/ Bunt</t>
  </si>
  <si>
    <t>Gemüsehobel in Weiß/ Schwarz - (L)29 x (B)13 cm</t>
  </si>
  <si>
    <t>InnovaGoods Fitnessgeräte  in rosa</t>
  </si>
  <si>
    <t>Planschbecken/ Spielcenter "Gator" - ab 2 Jahren</t>
  </si>
  <si>
    <t>Babyauto</t>
  </si>
  <si>
    <t>Kindersitz "Bino Fix" in Grau/ Schwarz - Gruppe 0+/1</t>
  </si>
  <si>
    <t>Lightning-Ladekabel  in Silber - (L)100 cm</t>
  </si>
  <si>
    <t>Badschrank "Trend" in Weiß - (B)30 x (H)170 x (T)29,6 cm</t>
  </si>
  <si>
    <t>Bücherregal "X1-166" in Walnuss - (B)150 x (H)137 x (T)29 cm</t>
  </si>
  <si>
    <t>Wanddekor "Scrabble Set 4" - (B)95 x (H)95 cm</t>
  </si>
  <si>
    <t>Toilettenpapierhalter "Boruraf170" in Walnuss - (B)40 x (H)14 x (T)12 cm</t>
  </si>
  <si>
    <t>Beistelltisch "Edi" in Anthrazit - (B)37 x (H)60 x (T)45 cm</t>
  </si>
  <si>
    <t>TV-Regal "Gaye" in Walnuss/ Weiß - (B)120 x (H)37 x (T)25 cm</t>
  </si>
  <si>
    <t>3tlg. Tagesdecken-Set "Birdcage" in Türkis/ Pink</t>
  </si>
  <si>
    <t>Kunstpflanze in Grün - (H)85 x Ø 15 cm</t>
  </si>
  <si>
    <t>Seifenspender "Badi" in Chrom - 320 ml</t>
  </si>
  <si>
    <t>Türspiegel "Arcadia" - (B)30 x (H)120 cm</t>
  </si>
  <si>
    <t>Handtuchständer "Style" in Chrom - (B)46 x (H)82 x (T)20 cm</t>
  </si>
  <si>
    <t>Papierrollenhalter "Katze" in Schwarz - (H)30 x Ø 15 cm</t>
  </si>
  <si>
    <t>6er-Set: Kaffeetassen in Hellblau/ Bunt - 300 ml</t>
  </si>
  <si>
    <t>6er-Set: Bausatz "Osterkörbchen" - ab 3 Jahren</t>
  </si>
  <si>
    <t>Millefiori</t>
  </si>
  <si>
    <t>Millefiori Raumdüfte  in ohne Farbe</t>
  </si>
  <si>
    <t>Edelstahl-Schneebesen "5K5A2WW" für 4,8 l Küchenmaschinen</t>
  </si>
  <si>
    <t>Rosendahl</t>
  </si>
  <si>
    <t>LED-Dekoleuchte "Soft Spot" in Gelb/ Orange - Ø 11 cm</t>
  </si>
  <si>
    <t>LED-Dekoleuchte "Soft Spot" in Anthrazit - Ø 9 cm</t>
  </si>
  <si>
    <t>Le Comptoir de la Plage</t>
  </si>
  <si>
    <t>Strandtuch "Katchua - Gekko Sable" in Orange - (L)170 x (B)90 cm</t>
  </si>
  <si>
    <t>Badeponcho "Kids - Teddy" in Blau - (L)120 x (B)60 cm</t>
  </si>
  <si>
    <t>Walra</t>
  </si>
  <si>
    <t>Renforcé-Bettwäsche-Set "Soft Structure" in Rosa</t>
  </si>
  <si>
    <t>Fatboy</t>
  </si>
  <si>
    <t>Luftsofa "Lounger to go" in Grau - (B)180 x (H)75 x (T)60 cm</t>
  </si>
  <si>
    <t>Ösengardine "Paloma" in Weiß - (L)260 x (B)140 cm</t>
  </si>
  <si>
    <t>Leinwanddruck "Kanvas Tablo 100" - (B)70 x (H)50 cm</t>
  </si>
  <si>
    <t>Indoor-/ Outdoor-Teppich in Grau - (L)180 x (B)120 cm</t>
  </si>
  <si>
    <t>Solar-Powerbank 20.000 mAh in Schwarz</t>
  </si>
  <si>
    <t>Powerbank 30.000 mAh in Hellblau</t>
  </si>
  <si>
    <t>FM-Bluetooth-Transmitter in Schwarz</t>
  </si>
  <si>
    <t>4in1-Smartphone-Vorsatzlinse in Schwarz</t>
  </si>
  <si>
    <t>LED-Solar-Gartenstecker "Hortensia" in Violett - (H)77 cm</t>
  </si>
  <si>
    <t>LED-Solar-Gartenstecker in Messing - (H)76,5 cm</t>
  </si>
  <si>
    <t>6er-Set: Frühstücksteller "Hammershøi" in Weiß - Ø 19 cm</t>
  </si>
  <si>
    <t>6er-Set: Gläser "Skip" - 270 ml</t>
  </si>
  <si>
    <t>Bilderrahmen in Weiß - (L)86 x (B)57 cm</t>
  </si>
  <si>
    <t>Wandspiegel in Gold - Ø 55 cm</t>
  </si>
  <si>
    <t>12er-Set: Speiseteller in Blau - (L)27,5 x (B)23 cm</t>
  </si>
  <si>
    <t>LED-Außenleuchte "Kelly" in Grau - (H)39 cm</t>
  </si>
  <si>
    <t>LED-Außenleuchte "Classy" mit Farbwechsel - (H)80 cm</t>
  </si>
  <si>
    <t>Außenleuchte "Boheme" in Grau/ Natur - (H)150 cm</t>
  </si>
  <si>
    <t>LED-Lichtergirlande "Fantasy" in Warmweiß - (L)770 cm</t>
  </si>
  <si>
    <t>LED-Solar-Lichtergirlande "Fantasy" in Warmweiß - (L)745 cm</t>
  </si>
  <si>
    <t>3er-Set: LED-Solar-Gartenstecker "Olympe" in Silber - (H)38 cm</t>
  </si>
  <si>
    <t>LED-Solar-Gartenstecker "Pick Vinty" in Gold - (H)85 cm</t>
  </si>
  <si>
    <t>LED-Solar-Bodenspots "Half Moon" in Weiß</t>
  </si>
  <si>
    <t>LED-Solarleuchte "Bali" in Silber/ Natur - (H)50 cm</t>
  </si>
  <si>
    <t>LED-Solarleuchte "Ray" in Schwarz/ Natur - (H)36 cm</t>
  </si>
  <si>
    <t>LED-Solarleuchte "Coco Slim" in Schwarz/ Gold - (H)41 cm</t>
  </si>
  <si>
    <t>LED-Solarleuchte "Rainbow" in Weiß - (H)47 cm</t>
  </si>
  <si>
    <t>LED-Solarleuchte "Tower Light" in Schwarz - (H)50 cm</t>
  </si>
  <si>
    <t>2er-Set: LED-Solarleuchten "Ball" in Transparent/ Silber - (H)13 cm</t>
  </si>
  <si>
    <t>2er-Set: LED-Solarleuchten "Exotic" in Kupfer - (H)30 cm</t>
  </si>
  <si>
    <t>LED-Solarleuchte "Lady Spike" in Weiß/ Schwarz - (H)62 x Ø 20 cm</t>
  </si>
  <si>
    <t>LED-Solarleuchte "Loft Pear" in Schwarz - Ø 18 cm</t>
  </si>
  <si>
    <t>2er-Set: LED-Solarleuchten "Cover" in Silber - Ø 21 cm</t>
  </si>
  <si>
    <t>LED-Solarleuchte "Fireworks" in Kupfer - Ø 24 cm</t>
  </si>
  <si>
    <t>LED-Solarleuchte "Ko Samuy" in Natur - Ø 34 cm</t>
  </si>
  <si>
    <t>LED-Solarleuchte "Standy Wood" in Weiß/ Natur - (H)150 cm</t>
  </si>
  <si>
    <t>LED-Solarleuchte "Willy" in Schwarz - (H)49 cm</t>
  </si>
  <si>
    <t>LED-Solarleuchte "Stripy" in Grau - (H)44 cm</t>
  </si>
  <si>
    <t>KFZ-Smartphone-Halterung in Schwarz</t>
  </si>
  <si>
    <t>Gewürzregal in Natur - (B)17,5 x (H)31 x (T)17,5 cm</t>
  </si>
  <si>
    <t>Plan Toys</t>
  </si>
  <si>
    <t>Experimentierenset - ab 3 Jahren</t>
  </si>
  <si>
    <t>18tlg. Tafelservice "Amalfi" in Blau/ Gelb</t>
  </si>
  <si>
    <t>Trendy Kitchen by EXCÉLSA Tabletts, Etageren &amp; Servierplatten  in ohne Farbe</t>
  </si>
  <si>
    <t>Trendy Kitchen by EXCÉLSA Brotkörbe  in hellbraun</t>
  </si>
  <si>
    <t>Trendy Kitchen by EXCÉLSA Küchenhelfer  in grau</t>
  </si>
  <si>
    <t>2er-Set: Vasen "Luana" in Gelb - (H)24 x Ø 10 cm</t>
  </si>
  <si>
    <t>Smartphone-Klemmhalterung in Schwarz</t>
  </si>
  <si>
    <t>Kissenhülle "Fancy Birds" in Türkis - (L)50 x (B)35 cm</t>
  </si>
  <si>
    <t>Hamax</t>
  </si>
  <si>
    <t>Fahrradsitz "Caress" in Grau/ Weiß/ Schwarz - ab 9 Monaten</t>
  </si>
  <si>
    <t>Gepäckträger-Adapter für "Caress" in Grau</t>
  </si>
  <si>
    <t>Multifunktionsanhänger "Outback" in Dunkelblau</t>
  </si>
  <si>
    <t>Multifunktionsanhänger "Outback" in Anthrazit</t>
  </si>
  <si>
    <t>2in1-Kindersportwagen "Traveller" in Grau/ Blau</t>
  </si>
  <si>
    <t>LED-Solar-Dekohänger "Sunlight" in Schwarz - (B)29 x (H)35 cm</t>
  </si>
  <si>
    <t>Ogo Living</t>
  </si>
  <si>
    <t>Schneidebrett in Kautschuk/ Akazie - (L)43 x (B)31 cm</t>
  </si>
  <si>
    <t>Edelstahl-Krug - 1,5 l</t>
  </si>
  <si>
    <t>2er-Set: Schneidebretter in Schwarz</t>
  </si>
  <si>
    <t>3er-Set: Gerahmte Kunstdrucke "TAH106" - (B)50 x (H)50 cm</t>
  </si>
  <si>
    <t>Dreisatztisch "Roma" in Creme/ Braun - (B)64 x (H)54 x (T)40 cm</t>
  </si>
  <si>
    <t>2tlg. Garderoben-Set "Mimoza" in Hellbraun/ Anthrazit</t>
  </si>
  <si>
    <t>3er-Set: Waschmaschinen-Hygiene-Reiniger, je 250 g</t>
  </si>
  <si>
    <t>Schwimmtier - ab 3 Jahren</t>
  </si>
  <si>
    <t>4tlg. Tennisset - ab 3 Jahren (Überraschungsprodukt)</t>
  </si>
  <si>
    <t>WMF</t>
  </si>
  <si>
    <t>8in1-Multifunktionskocher "Lono" in Silber/ Schwarz - 6 l</t>
  </si>
  <si>
    <t>2er-Set: Kaffeetassen "Aroma" in Weiß/ Grün - 270 ml</t>
  </si>
  <si>
    <t>Feuerwehrmann Sam</t>
  </si>
  <si>
    <t>Tankrucksack "Feuerwehrmann Sam" - ab 3 Jahren</t>
  </si>
  <si>
    <t>Nazar</t>
  </si>
  <si>
    <t>Indoor/ Outdoor-Teppich "Scoobi" in Grau</t>
  </si>
  <si>
    <t>180x280 cm</t>
  </si>
  <si>
    <t>Bettwäsche-Set "Vintage" in Hellblau</t>
  </si>
  <si>
    <t>140x200/220 cm</t>
  </si>
  <si>
    <t>LED-Wanddekor "World Map Compass" - (B)95 x (H)65 cm</t>
  </si>
  <si>
    <t>Wanddekor "World Map Compass" - (B)95 x (H)65 cm</t>
  </si>
  <si>
    <t>5er-Set: Holzdrucke "5PMDF-35"</t>
  </si>
  <si>
    <t>Wanduhr in Beige/ Bunt - Ø 50 cm</t>
  </si>
  <si>
    <t>5er-Set: Holzdrucke "5DMDF-6"</t>
  </si>
  <si>
    <t>Wanddekor "Farfalla 2" - (B)29 x (H)32 cm</t>
  </si>
  <si>
    <t>Arena</t>
  </si>
  <si>
    <t>Schwimmbrille "Cruiser Soft" in Transparent/ Rosa</t>
  </si>
  <si>
    <t>onesize</t>
  </si>
  <si>
    <t>2er-Set: Laternen in Schwarz</t>
  </si>
  <si>
    <t>2tlg. Set: Blumentöpfe in Schwarz</t>
  </si>
  <si>
    <t>Kindsgut</t>
  </si>
  <si>
    <t>Kindertöpfchen in Mint - (B)34 x (H)32 x (T)28 cm</t>
  </si>
  <si>
    <t>3er-Set: Spielkoffer in Mint/ Weiß/ Senf</t>
  </si>
  <si>
    <t>Munddusche "AirFloss Ultra" in Schwarz</t>
  </si>
  <si>
    <t>Pflanzkübel in Grau - (B)27 x (H)44 x (T)27 cm</t>
  </si>
  <si>
    <t>Dekoleuchte "Volta" in Schwarz - (H)32 x Ø 12 cm</t>
  </si>
  <si>
    <t>2er-Set: Gläser "Aurora" in Rosa - 300 ml (Überraschungsprodukt)</t>
  </si>
  <si>
    <t>Standleuchte in Gold - (H)130 cm</t>
  </si>
  <si>
    <t>18tlg. Tafelservice "Origin" in Anthrazit</t>
  </si>
  <si>
    <t>6er-Set: Servierschalen "Origin" in Mint - Ø 9 cm</t>
  </si>
  <si>
    <t>18tlg. Tafelservice "Origin" in Mint</t>
  </si>
  <si>
    <t>18tlg. Tafelservice "Origin" in Sand</t>
  </si>
  <si>
    <t>Abtropfgestell "Basic" in Schwarz - (B)47,5 x (H)11 x (T)26,5 cm</t>
  </si>
  <si>
    <t>Abtropfgestell in Schwarz/ Weiß - (B)46,5 x (H)13 x (T)31,5 cm</t>
  </si>
  <si>
    <t>Schuhregal "Hero" in Schwarz - (B)62 x (H)68 x (T)23 cm</t>
  </si>
  <si>
    <t>Multifunktionsanhänger "Outback One" in Anthrazit/ Schwarz</t>
  </si>
  <si>
    <t>Seifenspender "Odos" in Creme/ Gold - 290 ml</t>
  </si>
  <si>
    <t>Treteimer "Tortona" in Weiß/ Hellbraun - 3 l</t>
  </si>
  <si>
    <t>Treteimer "Monza" in Schwarz - 3 l</t>
  </si>
  <si>
    <t>Treteimer "Nant" in Weiß - 5 l</t>
  </si>
  <si>
    <t>Treteimer "Nant" in Schwarz - 5 l</t>
  </si>
  <si>
    <t>Edelstahl-Handtuchständer "Lirio" in Silber - (B)20 x (H)76,5 x (T)40 cm</t>
  </si>
  <si>
    <t>Badhocker "Candy" in Weiß - (H)50,5 cm</t>
  </si>
  <si>
    <t>Wandtattoo "Glow in the Dark - 150 Stars and Cosmonaut"</t>
  </si>
  <si>
    <t>Bücherregal "Prada" in Braun/ Schwarz - (B)52 x (H)160 x (T)38 cm</t>
  </si>
  <si>
    <t>Wanduhr "Clock 15" in Schwarz - (B)48 x (H)48 cm</t>
  </si>
  <si>
    <t>Kommode "Liza" in Hellbraun/ Weiß - (B)50 x (H)60 x (T)35 cm</t>
  </si>
  <si>
    <t>Tabletttisch "Gusto" in Hellbraun/ Schwarz - (B)60 x (H)35 x (T)24,5 cm</t>
  </si>
  <si>
    <t>Nachttisch "Malmö" in Weiß/ Hellbraun - (B)40 x (H)63 x (T)35 cm</t>
  </si>
  <si>
    <t>TV-Regal "Odense" in Hellbraun/ Schwarz - (B)122 x (H)65 x (T)35 cm</t>
  </si>
  <si>
    <t>Bluetooth-In-Ear-Kopfhörer in Weiß/ Silber</t>
  </si>
  <si>
    <t>Bluetooth-In-Ear-Kopfhörer in Schwarz</t>
  </si>
  <si>
    <t>britax römer</t>
  </si>
  <si>
    <t>Kindersitz "Kidfix 2 S" in Grau/ Anthrazit - Gruppe 2/3</t>
  </si>
  <si>
    <t>Garmin</t>
  </si>
  <si>
    <t>Hybrid-Smartwatch "vívomove® Style" in Rosa/ Roségold</t>
  </si>
  <si>
    <t>2in1-Akkustaubsauger in Silber/ Schwarz - 28,8 V</t>
  </si>
  <si>
    <t>4er-Set: tiefe Teller "Grand Cru" in Weiß - Ø 19 cm</t>
  </si>
  <si>
    <t>LED-Dekoleuchte "Soft Spot" in Creme - Ø 11 cm</t>
  </si>
  <si>
    <t>Medizinschrank in Creme - (B)32 x (H)36 x (T)12 cm</t>
  </si>
  <si>
    <t>Edelstahl-Rührschüssel "5K5A2SB" - 4,8 l</t>
  </si>
  <si>
    <t>Glitzertattoos - ab 5 Jahren</t>
  </si>
  <si>
    <t>3er-Set: Spiralschneider - (H)8,4 x Ø 5,3 cm (Überraschungsprodukt)</t>
  </si>
  <si>
    <t>Luminarc</t>
  </si>
  <si>
    <t>6er-Set: Gläser "La Cave" - 360 ml</t>
  </si>
  <si>
    <t>6er-Set: Gläser "Eugene" - 300 ml</t>
  </si>
  <si>
    <t>Spiegel in Hellbraun - (B)39 x (H)150 x (T)30 cm</t>
  </si>
  <si>
    <t>Aufbewahrungshocker "Valise" in Grau - (B)78 x (H)46 x (T)40 cm</t>
  </si>
  <si>
    <t>Barhocker "Reno" in Schwarz/ Hellbraun - (B)52,5 x (H)118 x (T)51 cm</t>
  </si>
  <si>
    <t>Lightning-Docking-Station für iPhone und Apple Watch in Roségold</t>
  </si>
  <si>
    <t>3er-Set: Lightning-Kabel in Silber</t>
  </si>
  <si>
    <t>3er-Set: LED-Gartenstecker "Neonstar" in Kaltweiß - (B)22 x (H)60 cm</t>
  </si>
  <si>
    <t>Hello TOWELS</t>
  </si>
  <si>
    <t>Hamamtuch "Dimand" in Beige - (L)175 x (B)100 cm</t>
  </si>
  <si>
    <t>Spiegel in Schwarz - Ø 60 cm</t>
  </si>
  <si>
    <t>LED-Außenleuchte "Beverly" in Schwarz - (H)35 x Ø 13 cm</t>
  </si>
  <si>
    <t>LED-Außenleuchte "Fungy" in Weiß - (H)29 x Ø 20 cm</t>
  </si>
  <si>
    <t>Kissen in Bunt - (L)40 x (B)40 cm</t>
  </si>
  <si>
    <t>iRobot</t>
  </si>
  <si>
    <t>iRobot Staubsauger  in schwarz_gold</t>
  </si>
  <si>
    <t>Windlicht "Bouddha" in Grau - (H)21 cm</t>
  </si>
  <si>
    <t>Solar-Powerbank 20.000 mAh in Gold</t>
  </si>
  <si>
    <t>IRIS</t>
  </si>
  <si>
    <t>Isoliertasche "Cooler" in Taupe - (B)36,5 x (H)33 x (T)20 cm</t>
  </si>
  <si>
    <t>LED-Solar-Gartenstecker in Schwarz - (B)11 x (H)78 cm</t>
  </si>
  <si>
    <t>cID</t>
  </si>
  <si>
    <t>supvarID</t>
  </si>
  <si>
    <t>sprod ID</t>
  </si>
  <si>
    <t>EAN</t>
  </si>
  <si>
    <t>Brand</t>
  </si>
  <si>
    <t>Cat I</t>
  </si>
  <si>
    <t>Cat II</t>
  </si>
  <si>
    <t>name</t>
  </si>
  <si>
    <t>variante</t>
  </si>
  <si>
    <t>stock_C</t>
  </si>
  <si>
    <t>UVP</t>
  </si>
  <si>
    <t>UVP.Summe</t>
  </si>
  <si>
    <t>Vialli Design</t>
  </si>
  <si>
    <t>Home und Living</t>
  </si>
  <si>
    <t>Thermosflasche in Grau - 1 l</t>
  </si>
  <si>
    <t>Waffeleisen in Silber/ Schwarz</t>
  </si>
  <si>
    <t>4er-Set: Servierschalen "Milano" in Weiß - (B)16 x (T)14 cm</t>
  </si>
  <si>
    <t>No-Touch-Seifenspender in Chrom - (H)11,9 cm</t>
  </si>
  <si>
    <t>2tlg. Salat-Set "Milano" in Weiß</t>
  </si>
  <si>
    <t>Edelstahl-Trinklernflasche "Learner Cup" in Rosa - 125 ml</t>
  </si>
  <si>
    <t>Beckenbodentrainer in Weiß/ Flieder</t>
  </si>
  <si>
    <t>Spiegelfolie</t>
  </si>
  <si>
    <t>Eierpfanne in Schwarz - (B)26 x (H)4 x (T)12 cm</t>
  </si>
  <si>
    <t>BuitenSpeel</t>
  </si>
  <si>
    <t>Hüpftier "Springender Hirsch" - ab 2 Jahren</t>
  </si>
  <si>
    <t>Sommer-Fußsack "AM" in Blau - (B)45 x (L)96 cm</t>
  </si>
  <si>
    <t>Mülleimer in Anthrazit - 4 l</t>
  </si>
  <si>
    <t>Springform "Back Idee" in Anthrazit - (L)30 x (B)12 cm</t>
  </si>
  <si>
    <t>Backblech "Bake &amp; Go" in Schwarz/ Weiß - (L)42 x (B)29 cm</t>
  </si>
  <si>
    <t>Clementoni</t>
  </si>
  <si>
    <t>Galileo-Ausgrabungsset "Mineralogie und Kristalle" - ab 8 Jahren</t>
  </si>
  <si>
    <t>Kinderwagenauflage "Owny" in Grau - (L)79 x (B)38 cm</t>
  </si>
  <si>
    <t>LED-Solargirlande "Balls" in Weiß - (L)675 cm</t>
  </si>
  <si>
    <t>LED-Solarlichterkette "New Drops" in Warmweiß - (L)390 cm</t>
  </si>
  <si>
    <t>LED-Solar-Gartenstecker "Glory" in Silber - (H)45 cm</t>
  </si>
  <si>
    <t>Russel Hobbs</t>
  </si>
  <si>
    <t>Russell Hobbs Toaster &amp; Entsafter  in silber</t>
  </si>
  <si>
    <t>Wader</t>
  </si>
  <si>
    <t>Wasserspieltisch "Bathworld 2" - ab 12 Monaten</t>
  </si>
  <si>
    <t>Pinnwand "Mapamundi Animals" in Bunt - (B)70 x (H)50 cm</t>
  </si>
  <si>
    <t>Rösle</t>
  </si>
  <si>
    <t>Edelstahl-Crepes-Pfanne "Silence" in Bronze - Ø 28 cm</t>
  </si>
  <si>
    <t>STORE IT</t>
  </si>
  <si>
    <t>Ordnungsbox in Creme/ Grau - (B)32 x (H)38 x (T)32 cm</t>
  </si>
  <si>
    <t>Hofbrucker</t>
  </si>
  <si>
    <t>Lammfell-Babyschalen-Einlage in Natur - (L)72 x (B)35 cm</t>
  </si>
  <si>
    <t>12tlg. Magnetspielset "Triangle" - ab 3 Jahren</t>
  </si>
  <si>
    <t>12tlg. Magnetspielset "Super Triangle" - ab 3 Jahren</t>
  </si>
  <si>
    <t>12tlg. Magnetspielset "Super Square" - ab 3 Jahren</t>
  </si>
  <si>
    <t>12tlg. Magnetspielset "Rectangle" - ab 3 Jahren</t>
  </si>
  <si>
    <t>3er-Set: Edelstahl-Bratpfannen "Duetto"</t>
  </si>
  <si>
    <t>Kaffeekanne in Schwarz - 300 ml</t>
  </si>
  <si>
    <t>Planschbecken/ Spielcenter "Candy Zone" - ab 3 Jahren</t>
  </si>
  <si>
    <t>Zenker</t>
  </si>
  <si>
    <t>Königskuchenform "Black Metallic" in Schwarz - (B)35-20 x (T)15 cm</t>
  </si>
  <si>
    <t>Auflaufform "Supreme" in Rot - (L)30 x (B)20 cm</t>
  </si>
  <si>
    <t>Schneidebrett in Natur - (L)39 x (B)28 cm</t>
  </si>
  <si>
    <t>Good Morning Bettwäsche  in blau_türkis_bunt</t>
  </si>
  <si>
    <t>Schmuckspiegel in Grün - (B)31 x (H)43 x (T)9 cm</t>
  </si>
  <si>
    <t>LED-Solar-Gartenstecker "Glory" in Schwarz - (H)70 cm</t>
  </si>
  <si>
    <t>Jersey-Spannbettlaken "Emotion" in Pink</t>
  </si>
  <si>
    <t>Knoblauchpresse in Schwarz - (L)19,5 cm</t>
  </si>
  <si>
    <t>2er-Set: LED-Solarleuchten "Spiky" in Schwarz - (H)34 cm</t>
  </si>
  <si>
    <t>LED-Solarleuchte "Take Away" in Weiß - (H)40 cm</t>
  </si>
  <si>
    <t>Baumwoll-Teppich "Fox" in Creme/ Orange - (L)180 x (B)120 cm</t>
  </si>
  <si>
    <t>LED-Nachtlicht "Bunny" mit Farbwechsel - (H)19 cm</t>
  </si>
  <si>
    <t>LED-Außenleuchte "Baby" in Warmweiß - (H)28 x Ø 15 cm</t>
  </si>
  <si>
    <t>Dampfbürste "Fashion Brush" in Blau/ Weiß</t>
  </si>
  <si>
    <t>Stabmixer in Weiß/ Silber</t>
  </si>
  <si>
    <t>Bratpfanne "Elegance" in Schwarz - Ø 32 cm</t>
  </si>
  <si>
    <t>Pur Line</t>
  </si>
  <si>
    <t>Klimagerät "Rafy 180" in Weiß/ Schwarz - 40 l</t>
  </si>
  <si>
    <t>Bosch</t>
  </si>
  <si>
    <t>Beutelloser Bodenstaubsauger "Relaxx'x" in Schwarz</t>
  </si>
  <si>
    <t>Schallzahnbürsten-Doppelpack "ProtectiveClean" in Weiß</t>
  </si>
  <si>
    <t>Multihaartrimmer in Schwarz</t>
  </si>
  <si>
    <t>Haar-/ Bartschneider in Schwarz/ Silber</t>
  </si>
  <si>
    <t>Wasserkocher "New Line" in Weiß - 1,7 l</t>
  </si>
  <si>
    <t>Toaster "New Line" in Weiß</t>
  </si>
  <si>
    <t>InnovaGoods</t>
  </si>
  <si>
    <t>Gartenhandschuhe in Türkis/ Schwarz</t>
  </si>
  <si>
    <t>CANDLE-LITE</t>
  </si>
  <si>
    <t>2er-Set: Duftwachs "Orange Vanilla Dreamsicle" in Orange - 2x 56 g</t>
  </si>
  <si>
    <t>Glätteisen in Weiß/ Roségold</t>
  </si>
  <si>
    <t>Powerbank in Rosa - 20.000 mAh</t>
  </si>
  <si>
    <t>Crêpepfanne in Schwarz - Ø 26 cm</t>
  </si>
  <si>
    <t>Haar-/ Bartschneider in Schwarz/ Blau</t>
  </si>
  <si>
    <t>Volumen-/ Lockenstyler in Weiß/ Roségold</t>
  </si>
  <si>
    <t>Schwimmreifen "Transparent Glitter" - ab 9 Jahren (Überraschungsprodukt)</t>
  </si>
  <si>
    <t>Planschbecken "Watermelon" - ab 2 Jahren</t>
  </si>
  <si>
    <t>Poolspiel "Fun Goals" - ab 6 Jahren</t>
  </si>
  <si>
    <t>Duschablage " Premium" in Transparent - (B)36 x (H)7,5 x (T)12 cm</t>
  </si>
  <si>
    <t>Renforcé-Spannbettlaken in Hellblau</t>
  </si>
  <si>
    <t>90x190 cm</t>
  </si>
  <si>
    <t>Renforcé-Spannbettlaken in Dunkelgrau</t>
  </si>
  <si>
    <t>Renforcé-Spannbettlaken in Türkis</t>
  </si>
  <si>
    <t>3er-Set: LED-Solar-Gartenstecker "Firework" in Schwarz - (H)100 cm</t>
  </si>
  <si>
    <t>LED-Solar-Gartenstecker "Powerspot" - (H)24 cm</t>
  </si>
  <si>
    <t>LED-Solar-Wandleuchte "Wally" in Schwarz - (B)5 x (H)8 cm</t>
  </si>
  <si>
    <t>Foreo</t>
  </si>
  <si>
    <t>Foreo Elektrische Zahnbürsten &amp; Bürstenköpfe  in türkis</t>
  </si>
  <si>
    <t>2er-Set: LED-Solarleuchten "Rocky" in Grau - (B)14 x (H)11 x (T)12 cm</t>
  </si>
  <si>
    <t>Springform "Back Liebe" in Dunkelblau - Ø 18 cm</t>
  </si>
  <si>
    <t>Edelstahl-Schneebesen "5KSM5THWWSS"</t>
  </si>
  <si>
    <t>Flachrührer "5K7FB" in Grau</t>
  </si>
  <si>
    <t>livoo</t>
  </si>
  <si>
    <t>Eismaschine in Weiß - 1,2 l</t>
  </si>
  <si>
    <t>Isolierkanne "Plaza" in Blau - 1 l</t>
  </si>
  <si>
    <t>42tlg. Tafelservice "Dark" in Dunkelblau</t>
  </si>
  <si>
    <t>Salatschüssel "Dark Sun in Natur/ Dunkelblau - Ø 24 cm</t>
  </si>
  <si>
    <t>2er-Set: LED-Solarleuchten "Crack Ball" in Transparent - Ø 13 cm</t>
  </si>
  <si>
    <t>LED-Solarleuchte "Love" in Rosa - (H)20 x Ø 12 cm</t>
  </si>
  <si>
    <t>3er-Set: LED-Solarleuchten "Star Edisun" in Transparent/ Silber - (H)19 cm</t>
  </si>
  <si>
    <t>2-Scheiben-Toaster "5KMT3115" in Creme - (B)40 x (H)20 x (T)14 cm</t>
  </si>
  <si>
    <t>Toaster "5KMT221" in Schwarz - (B)28,6 - (H)21 x (T)18,4 cm</t>
  </si>
  <si>
    <t>Seifenblasenmaschine - ab 3 Jahren</t>
  </si>
  <si>
    <t>Garden Spirit</t>
  </si>
  <si>
    <t>Luftmatratze in Gold - (L)181 x (B)82 x (H)22 cm</t>
  </si>
  <si>
    <t>Renforcé-Bettwäsche-Set "Jana" in Beige/ Rosa</t>
  </si>
  <si>
    <t>Renforcé-Bettwäsche-Set "Novia" in Blau</t>
  </si>
  <si>
    <t>Colorful Cotton Bettwäsche  in grau_gelb</t>
  </si>
  <si>
    <t>Camping-Wasserkocher "Whistle Kettle" in Silber - 2 l</t>
  </si>
  <si>
    <t>Good Morning_Good Morning Bettwäsche  in blau_grün</t>
  </si>
  <si>
    <t>Bettwäsche-Set "Shirley" in Blau/ Grün</t>
  </si>
  <si>
    <t>Lightning-Kabel in Rosa - (L)1 m</t>
  </si>
  <si>
    <t>4er-Set: Tabletteinlagen in Weiß/ Mint - (L)39,5 x (B)33,5 cm</t>
  </si>
  <si>
    <t>4er-Set: Tischsets in Hellblau/ Dunkelblau - Ø 39 cm</t>
  </si>
  <si>
    <t>Sencor</t>
  </si>
  <si>
    <t>Handmixer "PHHM 6325" in Silber/ Schwarz - (B)16 x (H)35,3 x (T)16 cm</t>
  </si>
  <si>
    <t>3er-Set: Teller in Grau - (L)22 x (B)10 cm</t>
  </si>
  <si>
    <t>6er-Set: Schalen in Blau - Ø 19,5 cm</t>
  </si>
  <si>
    <t>Schüssel in Hellblau - Ø 28 cm</t>
  </si>
  <si>
    <t>Remington</t>
  </si>
  <si>
    <t>Remington Rasierer &amp; Haarentfernung  in weiß_silber</t>
  </si>
  <si>
    <t>Trinkflasche "Prinzessin Miabella" in Rosa/ Pink - 400 ml</t>
  </si>
  <si>
    <t>Trinkflasche "Fußballer Fritz Flanke" in Grün/ Bunt - 400 ml</t>
  </si>
  <si>
    <t>Bettwäsche-Set "Geylk" in Weiß/ Dunkelblau</t>
  </si>
  <si>
    <t>155x200 cm</t>
  </si>
  <si>
    <t>Russell Hobbs</t>
  </si>
  <si>
    <t>Russell Hobbs Kaffeemaschinen &amp; Wasserkocher  in silber</t>
  </si>
  <si>
    <t>Russell Hobbs Toaster &amp; Entsafter  in silber_schwarz</t>
  </si>
  <si>
    <t>Yankee Candle</t>
  </si>
  <si>
    <t>Duftkerze "Lemon Lavender" - 411 g</t>
  </si>
  <si>
    <t>Russell Hobbs Kaffeemaschinen &amp; Wasserkocher  in gelb_schwarz</t>
  </si>
  <si>
    <t>Russell Hobbs Kaffeemaschinen &amp; Wasserkocher  in rot_schwarz</t>
  </si>
  <si>
    <t>Russell Hobbs Mixer &amp; Zerkleinerer  in creme_schwarz</t>
  </si>
  <si>
    <t>Staubsauger "VCC 3850 A" in Schwarz/ Rot</t>
  </si>
  <si>
    <t>Fitnessarmband in Rosa</t>
  </si>
  <si>
    <t>Kabellose Bluetooth-In-Ear-Kopfhörer in Schwarz/ Silber</t>
  </si>
  <si>
    <t>Kaffeemaschine "Classic" in Weiß - 1,7 l</t>
  </si>
  <si>
    <t>Lichthaus "Urbania High building" in Weiß - (B)7,5 x (H)22 x (T)7,5 cm</t>
  </si>
  <si>
    <t>Bettwäsche-Set "Joyce" in Grün</t>
  </si>
  <si>
    <t>Soft by Perle de Coton</t>
  </si>
  <si>
    <t>Perkal-Bettbezug in Anthrazit</t>
  </si>
  <si>
    <t>Russell Hobbs Mixer &amp; Zerkleinerer  in creme</t>
  </si>
  <si>
    <t>Kaffeemühle "SCG 2051BK" in Schwarz - (H)17,6 x Ø 11,6 cm</t>
  </si>
  <si>
    <t>Milchaufschäumer "SMF 2020WH" in Weiß - 200 ml</t>
  </si>
  <si>
    <t>Duftkerze "Candlelit Cabin" - 623 g</t>
  </si>
  <si>
    <t>Sebra</t>
  </si>
  <si>
    <t>Spieluhr "Fanto the elephant" - ab Geburt</t>
  </si>
  <si>
    <t>nosiboo</t>
  </si>
  <si>
    <t>Elektrischer Nasensauger "Nosiboo Pro" in Hellblau - ab Geburt</t>
  </si>
  <si>
    <t>Salatschüssel "Pastel Storm" in Natur/ Grün - Ø 24 cm</t>
  </si>
  <si>
    <t>Salatschüssel "Pastel Storm" in Natur/ Grün - Ø 30 cm</t>
  </si>
  <si>
    <t>Salatbesteck "Pastel Storm" in Natur/ Grün - (L)31 x (B)7 cm</t>
  </si>
  <si>
    <t>Renforcé-Spannbettlaken in Grün</t>
  </si>
  <si>
    <t>Powerbank in Schwarz - 30.000 mAh</t>
  </si>
  <si>
    <t>Schwimmkörper "Mesh-Mat" - (L)178 x (B)94 cm (Überraschungsprodukt)</t>
  </si>
  <si>
    <t>24tlg. Besteck-Set in Braun/ Silber</t>
  </si>
  <si>
    <t>Lightning-Docking-Station für iPhone und Apple Watch in Schwarz</t>
  </si>
  <si>
    <t>Kissen in Braun - Ø 40 cm</t>
  </si>
  <si>
    <t>2tlg. Set: Salz- und Pfeffermühlen "Nature" in Hellbraun - (H)14 x Ø 6 cm</t>
  </si>
  <si>
    <t>7tlg. Kräutergarten-Set "Gourmet"</t>
  </si>
  <si>
    <t>WC-Sitz mit Kindersitz "Tulsa" in Schwarz - (L)45 x (B)37 cm</t>
  </si>
  <si>
    <t>Staubsaugerroboter "SWRC130" in Schwarz</t>
  </si>
  <si>
    <t>Elodie Details</t>
  </si>
  <si>
    <t>Kinderwagen-Sonnenschirm in Petrol - (L)85 x Ø 62 cm</t>
  </si>
  <si>
    <t>5tlg. Schneidebrett-Set "Index Regular" in Grau/ Bunt</t>
  </si>
  <si>
    <t>Duftkerze "Red Raspberry" - 623 g</t>
  </si>
  <si>
    <t>2er-Set: Strandtücher in Weiß</t>
  </si>
  <si>
    <t>90x180 cm</t>
  </si>
  <si>
    <t>Pure</t>
  </si>
  <si>
    <t>Mikrofaser-Bettwäsche-Set "Kiki" in Dunkelblau/ Beige</t>
  </si>
  <si>
    <t>Badespielzeug - ab 3 Jahren</t>
  </si>
  <si>
    <t>Schwimmobjekt "Scooter" in Blau - (B)91 x (H)51 cm</t>
  </si>
  <si>
    <t>Kabellose Bluetooth-In-Ear-Kopfhörer in Weiß/ Silber</t>
  </si>
  <si>
    <t>Farbwechsel-Knete - ab 2 Jahren</t>
  </si>
  <si>
    <t>Zo!Home</t>
  </si>
  <si>
    <t>Bettwäsche-Set "Lino" in Dunkelblau</t>
  </si>
  <si>
    <t>HNL</t>
  </si>
  <si>
    <t>Bettwäsche-Set "Lino" in Hellgrau</t>
  </si>
  <si>
    <t>Mako-Satin-Bettwäsche-Set "Satinado" in Weiß</t>
  </si>
  <si>
    <t>Mako-Satin-Bettwäsche-Set "Satinado" in Grün</t>
  </si>
  <si>
    <t>140x220 cm</t>
  </si>
  <si>
    <t>Außenleuchte "Ray" in Anthrazit - (B)25 x (H)12,5 x (T)9,5 cm</t>
  </si>
  <si>
    <t>Bettwäsche-Set "Big Filamin" in Dunkelblau/ Rosa</t>
  </si>
  <si>
    <t>Bettwäsche-Set "Duvarda Kediler" in Grau/ Weiß</t>
  </si>
  <si>
    <t>LED-Lichtergirlande "Peggy" - EEK F (A bis G) - (L)1000 cm</t>
  </si>
  <si>
    <t>LED-Solar-Gartenstecker "Kawa" in Beige - (H)79 cm</t>
  </si>
  <si>
    <t>LED-Solar-Gartenstecker "Tree Ball" in Schwarz - (H)82 cm</t>
  </si>
  <si>
    <t>LED-Solarleuchte "Coco" in Schwarz - (H)35 cm</t>
  </si>
  <si>
    <t>2er-Set: LED-Solarleuchten "Venus" in Schwarz - (H)23 cm</t>
  </si>
  <si>
    <t>LED-Solarleuchte "Willy" in Grau - (H)69 cm</t>
  </si>
  <si>
    <t>Aktivitätstracker in Schwarz</t>
  </si>
  <si>
    <t>3er-Set: Schneidebretter in Natur</t>
  </si>
  <si>
    <t>Kuchenteller - Ø 32 cm</t>
  </si>
  <si>
    <t>Anti-Mücken-Sauglampe in Weiß - (H)19 x Ø 12 cm</t>
  </si>
  <si>
    <t>4er-Set: Trinkflaschen in Bunt - (H)23 x Ø 5,5 cm</t>
  </si>
  <si>
    <t>Multifunktionsanhänger "Outback One" in Anthrazit/ Rot</t>
  </si>
  <si>
    <t>Philippi</t>
  </si>
  <si>
    <t>Sanduhr "Lala Denkpause" in Transparent/ Schwarz - (H)16 x Ø 8 cm</t>
  </si>
  <si>
    <t>3er-Set: Teppich-Flecken-Bürsten, je 650 ml</t>
  </si>
  <si>
    <t>Wasserkocher "SWK 1796SS" in Silber - 1 l</t>
  </si>
  <si>
    <t>Standmixer "SBL 4870WH" in Weiß - 1,5 l</t>
  </si>
  <si>
    <t>Küchenwaage "SKS 5305" in Silber/ Schwarz - (B)16 x (H)1,4 x (T)23 cm</t>
  </si>
  <si>
    <t>Schwimmweste - ab 3 Jahren</t>
  </si>
  <si>
    <t>Klimagerät in Schwarz/ Weiß - 4 l</t>
  </si>
  <si>
    <t>Verdunstungsgerät in Weiß - 3,5 l</t>
  </si>
  <si>
    <t>Klimagerät "Rafy 170" in Weiß - 40 l</t>
  </si>
  <si>
    <t>PURLINE</t>
  </si>
  <si>
    <t>Tischventilator in Weiß - (H)39 cm</t>
  </si>
  <si>
    <t>Wasserkocher "KüchenMinis - Vario" in Silber/ Transparent - 1 l</t>
  </si>
  <si>
    <t>Ventilator in Schwarz - (H)33 cm - Ø 6 cm</t>
  </si>
  <si>
    <t>2er-Set: USB-Ventilatoren in Bunt - Ø 12,5 cm (Überraschungsprodukt)</t>
  </si>
  <si>
    <t>Bettwäsche-Set "Andre" in Blau</t>
  </si>
  <si>
    <t>Russell Hobbs Toaster &amp; Entsafter  in schwarz</t>
  </si>
  <si>
    <t>Russell Hobbs Mixer &amp; Zerkleinerer  in silber_schwarz</t>
  </si>
  <si>
    <t>George Foreman</t>
  </si>
  <si>
    <t>Russell Hobbs Fondues, Raclettes &amp; Tischgrills  in grau</t>
  </si>
  <si>
    <t>Isolierbecher "Impulse" in Blau - 350 ml</t>
  </si>
  <si>
    <t>3er-Set: Gerahmte Kunstdrucke "Blue Heaven" - (B)23,5 x (H)28,5 cm</t>
  </si>
  <si>
    <t>Hüpftier "Unicorn" - ab 18 Monaten</t>
  </si>
  <si>
    <t>Schallzahnbürste "EasyClean" in Weiß</t>
  </si>
  <si>
    <t>6er-Set: Speiseteller "Origin" in Sand - Ø 26,5 cm</t>
  </si>
  <si>
    <t>Limango B</t>
  </si>
  <si>
    <t>RRP</t>
  </si>
  <si>
    <t xml:space="preserve">Price </t>
  </si>
  <si>
    <t>Price %</t>
  </si>
  <si>
    <t>Home &amp; Elektronics</t>
  </si>
  <si>
    <t>Limango C</t>
  </si>
  <si>
    <t>QTY</t>
  </si>
  <si>
    <t>1 PALLET</t>
  </si>
  <si>
    <t>3-4 PALLETS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</si>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</sst>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164" fontId="0" fillId="0" borderId="3" xfId="1" applyNumberFormat="1" applyFont="1" applyBorder="1"/>
    <xf numFmtId="4" fontId="0" fillId="0" borderId="0" xfId="0" applyNumberFormat="1"/>
    <xf numFmtId="2" fontId="0" fillId="0" borderId="3" xfId="0" applyNumberFormat="1" applyBorder="1"/>
    <xf numFmtId="1" fontId="0" fillId="0" borderId="3" xfId="0" applyNumberFormat="1" applyBorder="1"/>
    <xf numFmtId="0" fontId="0" fillId="3" borderId="3" xfId="0" applyFill="1" applyBorder="1"/>
    <xf numFmtId="165" fontId="0" fillId="0" borderId="3" xfId="0" applyNumberFormat="1" applyBorder="1"/>
    <xf numFmtId="0" fontId="0" fillId="3" borderId="1" xfId="0" applyFill="1" applyBorder="1"/>
    <xf numFmtId="0" fontId="0" fillId="3" borderId="4" xfId="0" applyFill="1" applyBorder="1"/>
    <xf numFmtId="0" fontId="0" fillId="2" borderId="3" xfId="0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38C85-68A5-42C8-957A-2FB6289D924E}">
  <dimension ref="A1:Q278"/>
  <sheetViews>
    <sheetView workbookViewId="0">
      <selection activeCell="P22" sqref="P22"/>
    </sheetView>
  </sheetViews>
  <sheetFormatPr defaultRowHeight="15" x14ac:dyDescent="0.25"/>
  <cols>
    <col min="4" max="4" width="17" customWidth="1"/>
    <col min="5" max="5" width="16.140625" customWidth="1"/>
    <col min="6" max="6" width="12.7109375" customWidth="1"/>
    <col min="7" max="7" width="24.5703125" customWidth="1"/>
    <col min="9" max="9" width="43.42578125" customWidth="1"/>
    <col min="10" max="10" width="9" customWidth="1"/>
    <col min="12" max="12" width="14" customWidth="1"/>
    <col min="14" max="14" width="18.85546875" customWidth="1"/>
  </cols>
  <sheetData>
    <row r="1" spans="1:17" ht="15.75" x14ac:dyDescent="0.25">
      <c r="A1" s="5" t="s">
        <v>799</v>
      </c>
      <c r="B1" s="5" t="s">
        <v>800</v>
      </c>
      <c r="C1" s="5" t="s">
        <v>801</v>
      </c>
      <c r="D1" s="6" t="s">
        <v>802</v>
      </c>
      <c r="E1" s="5" t="s">
        <v>803</v>
      </c>
      <c r="F1" s="5" t="s">
        <v>804</v>
      </c>
      <c r="G1" s="5" t="s">
        <v>805</v>
      </c>
      <c r="H1" s="5" t="s">
        <v>806</v>
      </c>
      <c r="I1" s="5" t="s">
        <v>807</v>
      </c>
      <c r="J1" s="5" t="s">
        <v>808</v>
      </c>
      <c r="K1" s="7" t="s">
        <v>809</v>
      </c>
      <c r="L1" s="7" t="s">
        <v>810</v>
      </c>
    </row>
    <row r="2" spans="1:17" x14ac:dyDescent="0.25">
      <c r="A2" s="1">
        <v>4979</v>
      </c>
      <c r="B2" s="1">
        <v>2509735</v>
      </c>
      <c r="C2" s="1">
        <v>453988</v>
      </c>
      <c r="D2" s="2">
        <v>4008838183960</v>
      </c>
      <c r="E2" s="1" t="s">
        <v>7</v>
      </c>
      <c r="F2" s="1" t="s">
        <v>1</v>
      </c>
      <c r="G2" s="1" t="s">
        <v>8</v>
      </c>
      <c r="H2" s="1" t="s">
        <v>9</v>
      </c>
      <c r="I2" s="1"/>
      <c r="J2" s="1">
        <v>1</v>
      </c>
      <c r="K2" s="3">
        <v>69.95</v>
      </c>
      <c r="L2" s="3">
        <v>69.95</v>
      </c>
      <c r="N2" s="13" t="s">
        <v>1038</v>
      </c>
      <c r="O2" s="13" t="s">
        <v>1034</v>
      </c>
      <c r="P2" s="13" t="s">
        <v>1035</v>
      </c>
      <c r="Q2" s="13" t="s">
        <v>1036</v>
      </c>
    </row>
    <row r="3" spans="1:17" x14ac:dyDescent="0.25">
      <c r="A3" s="1">
        <v>7892</v>
      </c>
      <c r="B3" s="1">
        <v>3829247</v>
      </c>
      <c r="C3" s="1">
        <v>2452497</v>
      </c>
      <c r="D3" s="2">
        <v>5905933238382</v>
      </c>
      <c r="E3" s="1" t="s">
        <v>811</v>
      </c>
      <c r="F3" s="1" t="s">
        <v>1</v>
      </c>
      <c r="G3" s="1" t="s">
        <v>812</v>
      </c>
      <c r="H3" s="1" t="s">
        <v>813</v>
      </c>
      <c r="I3" s="1"/>
      <c r="J3" s="1">
        <v>1</v>
      </c>
      <c r="K3" s="3">
        <v>20.91</v>
      </c>
      <c r="L3" s="3">
        <v>20.91</v>
      </c>
      <c r="N3" s="8" t="s">
        <v>1037</v>
      </c>
      <c r="O3" s="11">
        <v>32245.820000000029</v>
      </c>
      <c r="P3" s="12">
        <f>O3*3.1%</f>
        <v>999.62042000000088</v>
      </c>
      <c r="Q3" s="9">
        <v>3.1E-2</v>
      </c>
    </row>
    <row r="4" spans="1:17" x14ac:dyDescent="0.25">
      <c r="A4" s="1">
        <v>6596</v>
      </c>
      <c r="B4" s="1">
        <v>4274172</v>
      </c>
      <c r="C4" s="1">
        <v>2553318</v>
      </c>
      <c r="D4" s="2">
        <v>3168430730328</v>
      </c>
      <c r="E4" s="1" t="s">
        <v>26</v>
      </c>
      <c r="F4" s="1" t="s">
        <v>1</v>
      </c>
      <c r="G4" s="1" t="s">
        <v>118</v>
      </c>
      <c r="H4" s="1" t="s">
        <v>814</v>
      </c>
      <c r="I4" s="1"/>
      <c r="J4" s="1">
        <v>2</v>
      </c>
      <c r="K4" s="3">
        <v>54.99</v>
      </c>
      <c r="L4" s="3">
        <v>109.98</v>
      </c>
    </row>
    <row r="5" spans="1:17" x14ac:dyDescent="0.25">
      <c r="A5" s="1">
        <v>12526</v>
      </c>
      <c r="B5" s="1">
        <v>6008900</v>
      </c>
      <c r="C5" s="1">
        <v>2952200</v>
      </c>
      <c r="D5" s="2">
        <v>5708748654145</v>
      </c>
      <c r="E5" s="1" t="s">
        <v>39</v>
      </c>
      <c r="F5" s="1" t="s">
        <v>1</v>
      </c>
      <c r="G5" s="1" t="s">
        <v>11</v>
      </c>
      <c r="H5" s="1" t="s">
        <v>815</v>
      </c>
      <c r="I5" s="1"/>
      <c r="J5" s="1">
        <v>1</v>
      </c>
      <c r="K5" s="3">
        <v>49.95</v>
      </c>
      <c r="L5" s="3">
        <v>49.95</v>
      </c>
    </row>
    <row r="6" spans="1:17" x14ac:dyDescent="0.25">
      <c r="A6" s="1">
        <v>12526</v>
      </c>
      <c r="B6" s="1">
        <v>6008918</v>
      </c>
      <c r="C6" s="1">
        <v>2952218</v>
      </c>
      <c r="D6" s="2">
        <v>5708748600159</v>
      </c>
      <c r="E6" s="1" t="s">
        <v>39</v>
      </c>
      <c r="F6" s="1" t="s">
        <v>1</v>
      </c>
      <c r="G6" s="1" t="s">
        <v>8</v>
      </c>
      <c r="H6" s="1" t="s">
        <v>816</v>
      </c>
      <c r="I6" s="1"/>
      <c r="J6" s="1">
        <v>2</v>
      </c>
      <c r="K6" s="3">
        <v>36.75</v>
      </c>
      <c r="L6" s="3">
        <v>73.5</v>
      </c>
    </row>
    <row r="7" spans="1:17" x14ac:dyDescent="0.25">
      <c r="A7" s="1">
        <v>13028</v>
      </c>
      <c r="B7" s="1">
        <v>6527057</v>
      </c>
      <c r="C7" s="1">
        <v>3095346</v>
      </c>
      <c r="D7" s="2">
        <v>0</v>
      </c>
      <c r="E7" s="1" t="s">
        <v>39</v>
      </c>
      <c r="F7" s="1" t="s">
        <v>1</v>
      </c>
      <c r="G7" s="1" t="s">
        <v>82</v>
      </c>
      <c r="H7" s="1" t="s">
        <v>817</v>
      </c>
      <c r="I7" s="1"/>
      <c r="J7" s="1">
        <v>1</v>
      </c>
      <c r="K7" s="3">
        <v>84.95</v>
      </c>
      <c r="L7" s="3">
        <v>84.95</v>
      </c>
    </row>
    <row r="8" spans="1:17" x14ac:dyDescent="0.25">
      <c r="A8" s="1">
        <v>13794</v>
      </c>
      <c r="B8" s="1">
        <v>6628790</v>
      </c>
      <c r="C8" s="1">
        <v>3120220</v>
      </c>
      <c r="D8" s="2">
        <v>0</v>
      </c>
      <c r="E8" s="1" t="s">
        <v>44</v>
      </c>
      <c r="F8" s="1" t="s">
        <v>1</v>
      </c>
      <c r="G8" s="1" t="s">
        <v>45</v>
      </c>
      <c r="H8" s="1" t="s">
        <v>818</v>
      </c>
      <c r="I8" s="1"/>
      <c r="J8" s="1">
        <v>1</v>
      </c>
      <c r="K8" s="3">
        <v>16.989999999999998</v>
      </c>
      <c r="L8" s="3">
        <v>16.989999999999998</v>
      </c>
    </row>
    <row r="9" spans="1:17" x14ac:dyDescent="0.25">
      <c r="A9" s="1">
        <v>10095</v>
      </c>
      <c r="B9" s="1">
        <v>6726540</v>
      </c>
      <c r="C9" s="1">
        <v>3149658</v>
      </c>
      <c r="D9" s="2">
        <v>4002541207647</v>
      </c>
      <c r="E9" s="1" t="s">
        <v>47</v>
      </c>
      <c r="F9" s="1" t="s">
        <v>1</v>
      </c>
      <c r="G9" s="1" t="s">
        <v>11</v>
      </c>
      <c r="H9" s="1" t="s">
        <v>48</v>
      </c>
      <c r="I9" s="1"/>
      <c r="J9" s="1">
        <v>1</v>
      </c>
      <c r="K9" s="3">
        <v>17.7</v>
      </c>
      <c r="L9" s="3">
        <v>17.7</v>
      </c>
    </row>
    <row r="10" spans="1:17" x14ac:dyDescent="0.25">
      <c r="A10" s="1">
        <v>15411</v>
      </c>
      <c r="B10" s="1">
        <v>7165634</v>
      </c>
      <c r="C10" s="1">
        <v>3261531</v>
      </c>
      <c r="D10" s="2">
        <v>0</v>
      </c>
      <c r="E10" s="1" t="s">
        <v>44</v>
      </c>
      <c r="F10" s="1" t="s">
        <v>1</v>
      </c>
      <c r="G10" s="1" t="s">
        <v>87</v>
      </c>
      <c r="H10" s="1" t="s">
        <v>819</v>
      </c>
      <c r="I10" s="1"/>
      <c r="J10" s="1">
        <v>1</v>
      </c>
      <c r="K10" s="3">
        <v>19.989999999999998</v>
      </c>
      <c r="L10" s="3">
        <v>19.989999999999998</v>
      </c>
    </row>
    <row r="11" spans="1:17" x14ac:dyDescent="0.25">
      <c r="A11" s="1">
        <v>15282</v>
      </c>
      <c r="B11" s="1">
        <v>8113695</v>
      </c>
      <c r="C11" s="1">
        <v>3511105</v>
      </c>
      <c r="D11" s="2">
        <v>5415231967148</v>
      </c>
      <c r="E11" s="1" t="s">
        <v>69</v>
      </c>
      <c r="F11" s="1" t="s">
        <v>1</v>
      </c>
      <c r="G11" s="1" t="s">
        <v>70</v>
      </c>
      <c r="H11" s="1" t="s">
        <v>820</v>
      </c>
      <c r="I11" s="1"/>
      <c r="J11" s="1">
        <v>1</v>
      </c>
      <c r="K11" s="3">
        <v>19</v>
      </c>
      <c r="L11" s="3">
        <v>19</v>
      </c>
    </row>
    <row r="12" spans="1:17" x14ac:dyDescent="0.25">
      <c r="A12" s="1">
        <v>19058</v>
      </c>
      <c r="B12" s="1">
        <v>9325272</v>
      </c>
      <c r="C12" s="1">
        <v>3844119</v>
      </c>
      <c r="D12" s="2">
        <v>3426470269254</v>
      </c>
      <c r="E12" s="1" t="s">
        <v>76</v>
      </c>
      <c r="F12" s="1" t="s">
        <v>1</v>
      </c>
      <c r="G12" s="1" t="s">
        <v>16</v>
      </c>
      <c r="H12" s="1" t="s">
        <v>77</v>
      </c>
      <c r="I12" s="1"/>
      <c r="J12" s="1">
        <v>1</v>
      </c>
      <c r="K12" s="3">
        <v>16.95</v>
      </c>
      <c r="L12" s="3">
        <v>16.95</v>
      </c>
    </row>
    <row r="13" spans="1:17" x14ac:dyDescent="0.25">
      <c r="A13" s="1">
        <v>19058</v>
      </c>
      <c r="B13" s="1">
        <v>9325274</v>
      </c>
      <c r="C13" s="1">
        <v>3844121</v>
      </c>
      <c r="D13" s="2">
        <v>3426470269247</v>
      </c>
      <c r="E13" s="1" t="s">
        <v>76</v>
      </c>
      <c r="F13" s="1" t="s">
        <v>1</v>
      </c>
      <c r="G13" s="1" t="s">
        <v>16</v>
      </c>
      <c r="H13" s="1" t="s">
        <v>78</v>
      </c>
      <c r="I13" s="1"/>
      <c r="J13" s="1">
        <v>1</v>
      </c>
      <c r="K13" s="3">
        <v>22.95</v>
      </c>
      <c r="L13" s="3">
        <v>22.95</v>
      </c>
    </row>
    <row r="14" spans="1:17" x14ac:dyDescent="0.25">
      <c r="A14" s="1">
        <v>20546</v>
      </c>
      <c r="B14" s="1">
        <v>9815831</v>
      </c>
      <c r="C14" s="1">
        <v>3944382</v>
      </c>
      <c r="D14" s="2">
        <v>0</v>
      </c>
      <c r="E14" s="1" t="s">
        <v>81</v>
      </c>
      <c r="F14" s="1" t="s">
        <v>1</v>
      </c>
      <c r="G14" s="1" t="s">
        <v>216</v>
      </c>
      <c r="H14" s="1" t="s">
        <v>821</v>
      </c>
      <c r="I14" s="1"/>
      <c r="J14" s="1">
        <v>1</v>
      </c>
      <c r="K14" s="3">
        <v>15.44</v>
      </c>
      <c r="L14" s="3">
        <v>15.44</v>
      </c>
    </row>
    <row r="15" spans="1:17" x14ac:dyDescent="0.25">
      <c r="A15" s="1">
        <v>19753</v>
      </c>
      <c r="B15" s="1">
        <v>10141765</v>
      </c>
      <c r="C15" s="1">
        <v>4094220</v>
      </c>
      <c r="D15" s="2">
        <v>8717775442745</v>
      </c>
      <c r="E15" s="1" t="s">
        <v>822</v>
      </c>
      <c r="F15" s="1" t="s">
        <v>1</v>
      </c>
      <c r="G15" s="1" t="s">
        <v>5</v>
      </c>
      <c r="H15" s="1" t="s">
        <v>823</v>
      </c>
      <c r="I15" s="1"/>
      <c r="J15" s="1">
        <v>1</v>
      </c>
      <c r="K15" s="3">
        <v>29.95</v>
      </c>
      <c r="L15" s="3">
        <v>29.95</v>
      </c>
    </row>
    <row r="16" spans="1:17" x14ac:dyDescent="0.25">
      <c r="A16" s="1">
        <v>21073</v>
      </c>
      <c r="B16" s="1">
        <v>10215456</v>
      </c>
      <c r="C16" s="1">
        <v>4120875</v>
      </c>
      <c r="D16" s="2">
        <v>4004519072752</v>
      </c>
      <c r="E16" s="1" t="s">
        <v>0</v>
      </c>
      <c r="F16" s="1" t="s">
        <v>1</v>
      </c>
      <c r="G16" s="1" t="s">
        <v>11</v>
      </c>
      <c r="H16" s="1" t="s">
        <v>98</v>
      </c>
      <c r="I16" s="1"/>
      <c r="J16" s="1">
        <v>1</v>
      </c>
      <c r="K16" s="3">
        <v>55.3</v>
      </c>
      <c r="L16" s="3">
        <v>55.3</v>
      </c>
    </row>
    <row r="17" spans="1:12" x14ac:dyDescent="0.25">
      <c r="A17" s="1">
        <v>22306</v>
      </c>
      <c r="B17" s="1">
        <v>10293193</v>
      </c>
      <c r="C17" s="1">
        <v>4148276</v>
      </c>
      <c r="D17" s="2">
        <v>4011863770227</v>
      </c>
      <c r="E17" s="1" t="s">
        <v>160</v>
      </c>
      <c r="F17" s="1" t="s">
        <v>1</v>
      </c>
      <c r="G17" s="1" t="s">
        <v>107</v>
      </c>
      <c r="H17" s="1" t="s">
        <v>824</v>
      </c>
      <c r="I17" s="1"/>
      <c r="J17" s="1">
        <v>1</v>
      </c>
      <c r="K17" s="3">
        <v>34.99</v>
      </c>
      <c r="L17" s="3">
        <v>34.99</v>
      </c>
    </row>
    <row r="18" spans="1:12" x14ac:dyDescent="0.25">
      <c r="A18" s="1">
        <v>20731</v>
      </c>
      <c r="B18" s="1">
        <v>10445858</v>
      </c>
      <c r="C18" s="1">
        <v>4195181</v>
      </c>
      <c r="D18" s="2">
        <v>4020972026507</v>
      </c>
      <c r="E18" s="1" t="s">
        <v>101</v>
      </c>
      <c r="F18" s="1" t="s">
        <v>1</v>
      </c>
      <c r="G18" s="1" t="s">
        <v>5</v>
      </c>
      <c r="H18" s="1" t="s">
        <v>102</v>
      </c>
      <c r="I18" s="1"/>
      <c r="J18" s="1">
        <v>1</v>
      </c>
      <c r="K18" s="3">
        <v>24.99</v>
      </c>
      <c r="L18" s="3">
        <v>24.99</v>
      </c>
    </row>
    <row r="19" spans="1:12" x14ac:dyDescent="0.25">
      <c r="A19" s="1">
        <v>23462</v>
      </c>
      <c r="B19" s="1">
        <v>12247223</v>
      </c>
      <c r="C19" s="1">
        <v>4744275</v>
      </c>
      <c r="D19" s="2">
        <v>5028420300161</v>
      </c>
      <c r="E19" s="1" t="s">
        <v>84</v>
      </c>
      <c r="F19" s="1" t="s">
        <v>1</v>
      </c>
      <c r="G19" s="1" t="s">
        <v>13</v>
      </c>
      <c r="H19" s="1" t="s">
        <v>825</v>
      </c>
      <c r="I19" s="1"/>
      <c r="J19" s="1">
        <v>1</v>
      </c>
      <c r="K19" s="3">
        <v>44.99</v>
      </c>
      <c r="L19" s="3">
        <v>44.99</v>
      </c>
    </row>
    <row r="20" spans="1:12" x14ac:dyDescent="0.25">
      <c r="A20" s="1">
        <v>21429</v>
      </c>
      <c r="B20" s="1">
        <v>12350149</v>
      </c>
      <c r="C20" s="1">
        <v>4772637</v>
      </c>
      <c r="D20" s="2">
        <v>3016661146602</v>
      </c>
      <c r="E20" s="1" t="s">
        <v>117</v>
      </c>
      <c r="F20" s="1" t="s">
        <v>1</v>
      </c>
      <c r="G20" s="1" t="s">
        <v>118</v>
      </c>
      <c r="H20" s="1" t="s">
        <v>119</v>
      </c>
      <c r="I20" s="1"/>
      <c r="J20" s="1">
        <v>1</v>
      </c>
      <c r="K20" s="3">
        <v>239.99</v>
      </c>
      <c r="L20" s="3">
        <v>239.99</v>
      </c>
    </row>
    <row r="21" spans="1:12" x14ac:dyDescent="0.25">
      <c r="A21" s="1">
        <v>22927</v>
      </c>
      <c r="B21" s="1">
        <v>12452447</v>
      </c>
      <c r="C21" s="1">
        <v>4797816</v>
      </c>
      <c r="D21" s="2">
        <v>4020606975454</v>
      </c>
      <c r="E21" s="1" t="s">
        <v>99</v>
      </c>
      <c r="F21" s="1" t="s">
        <v>1</v>
      </c>
      <c r="G21" s="1" t="s">
        <v>70</v>
      </c>
      <c r="H21" s="1" t="s">
        <v>120</v>
      </c>
      <c r="I21" s="1"/>
      <c r="J21" s="1">
        <v>2</v>
      </c>
      <c r="K21" s="3">
        <v>12.99</v>
      </c>
      <c r="L21" s="3">
        <v>25.98</v>
      </c>
    </row>
    <row r="22" spans="1:12" x14ac:dyDescent="0.25">
      <c r="A22" s="1">
        <v>22927</v>
      </c>
      <c r="B22" s="1">
        <v>12452448</v>
      </c>
      <c r="C22" s="1">
        <v>4797817</v>
      </c>
      <c r="D22" s="2">
        <v>4020606975478</v>
      </c>
      <c r="E22" s="1" t="s">
        <v>99</v>
      </c>
      <c r="F22" s="1" t="s">
        <v>1</v>
      </c>
      <c r="G22" s="1" t="s">
        <v>70</v>
      </c>
      <c r="H22" s="1" t="s">
        <v>121</v>
      </c>
      <c r="I22" s="1"/>
      <c r="J22" s="1">
        <v>7</v>
      </c>
      <c r="K22" s="3">
        <v>24.99</v>
      </c>
      <c r="L22" s="3">
        <v>174.92999999999998</v>
      </c>
    </row>
    <row r="23" spans="1:12" x14ac:dyDescent="0.25">
      <c r="A23" s="1">
        <v>26239</v>
      </c>
      <c r="B23" s="1">
        <v>12871015</v>
      </c>
      <c r="C23" s="1">
        <v>4931543</v>
      </c>
      <c r="D23" s="2">
        <v>4020606189066</v>
      </c>
      <c r="E23" s="1" t="s">
        <v>99</v>
      </c>
      <c r="F23" s="1" t="s">
        <v>1</v>
      </c>
      <c r="G23" s="1" t="s">
        <v>70</v>
      </c>
      <c r="H23" s="1" t="s">
        <v>133</v>
      </c>
      <c r="I23" s="1"/>
      <c r="J23" s="1">
        <v>1</v>
      </c>
      <c r="K23" s="3">
        <v>29.99</v>
      </c>
      <c r="L23" s="3">
        <v>29.99</v>
      </c>
    </row>
    <row r="24" spans="1:12" x14ac:dyDescent="0.25">
      <c r="A24" s="1">
        <v>25834</v>
      </c>
      <c r="B24" s="1">
        <v>13447087</v>
      </c>
      <c r="C24" s="1">
        <v>5123448</v>
      </c>
      <c r="D24" s="2">
        <v>4002541379696</v>
      </c>
      <c r="E24" s="1" t="s">
        <v>143</v>
      </c>
      <c r="F24" s="1" t="s">
        <v>1</v>
      </c>
      <c r="G24" s="1" t="s">
        <v>11</v>
      </c>
      <c r="H24" s="1" t="s">
        <v>146</v>
      </c>
      <c r="I24" s="1"/>
      <c r="J24" s="1">
        <v>1</v>
      </c>
      <c r="K24" s="3">
        <v>41.94</v>
      </c>
      <c r="L24" s="3">
        <v>41.94</v>
      </c>
    </row>
    <row r="25" spans="1:12" x14ac:dyDescent="0.25">
      <c r="A25" s="1">
        <v>27202</v>
      </c>
      <c r="B25" s="1">
        <v>13865791</v>
      </c>
      <c r="C25" s="1">
        <v>5250495</v>
      </c>
      <c r="D25" s="2">
        <v>4044935011201</v>
      </c>
      <c r="E25" s="1" t="s">
        <v>148</v>
      </c>
      <c r="F25" s="1" t="s">
        <v>1</v>
      </c>
      <c r="G25" s="1" t="s">
        <v>16</v>
      </c>
      <c r="H25" s="1" t="s">
        <v>826</v>
      </c>
      <c r="I25" s="1"/>
      <c r="J25" s="1">
        <v>1</v>
      </c>
      <c r="K25" s="3">
        <v>26.99</v>
      </c>
      <c r="L25" s="3">
        <v>26.99</v>
      </c>
    </row>
    <row r="26" spans="1:12" x14ac:dyDescent="0.25">
      <c r="A26" s="1">
        <v>27202</v>
      </c>
      <c r="B26" s="1">
        <v>13865818</v>
      </c>
      <c r="C26" s="1">
        <v>5250522</v>
      </c>
      <c r="D26" s="2">
        <v>4008033010122</v>
      </c>
      <c r="E26" s="1" t="s">
        <v>148</v>
      </c>
      <c r="F26" s="1" t="s">
        <v>1</v>
      </c>
      <c r="G26" s="1" t="s">
        <v>16</v>
      </c>
      <c r="H26" s="1" t="s">
        <v>827</v>
      </c>
      <c r="I26" s="1"/>
      <c r="J26" s="1">
        <v>1</v>
      </c>
      <c r="K26" s="3">
        <v>17.989999999999998</v>
      </c>
      <c r="L26" s="3">
        <v>17.989999999999998</v>
      </c>
    </row>
    <row r="27" spans="1:12" x14ac:dyDescent="0.25">
      <c r="A27" s="1">
        <v>27491</v>
      </c>
      <c r="B27" s="1">
        <v>14096013</v>
      </c>
      <c r="C27" s="1">
        <v>5330326</v>
      </c>
      <c r="D27" s="2">
        <v>8005125590056</v>
      </c>
      <c r="E27" s="1" t="s">
        <v>828</v>
      </c>
      <c r="F27" s="1" t="s">
        <v>1</v>
      </c>
      <c r="G27" s="1" t="s">
        <v>5</v>
      </c>
      <c r="H27" s="1" t="s">
        <v>829</v>
      </c>
      <c r="I27" s="1"/>
      <c r="J27" s="1">
        <v>1</v>
      </c>
      <c r="K27" s="3">
        <v>15.99</v>
      </c>
      <c r="L27" s="3">
        <v>15.99</v>
      </c>
    </row>
    <row r="28" spans="1:12" x14ac:dyDescent="0.25">
      <c r="A28" s="1">
        <v>27304</v>
      </c>
      <c r="B28" s="1">
        <v>14284576</v>
      </c>
      <c r="C28" s="1">
        <v>5397493</v>
      </c>
      <c r="D28" s="2">
        <v>4011863786709</v>
      </c>
      <c r="E28" s="1" t="s">
        <v>160</v>
      </c>
      <c r="F28" s="1" t="s">
        <v>1</v>
      </c>
      <c r="G28" s="1" t="s">
        <v>107</v>
      </c>
      <c r="H28" s="1" t="s">
        <v>830</v>
      </c>
      <c r="I28" s="1"/>
      <c r="J28" s="1">
        <v>1</v>
      </c>
      <c r="K28" s="3">
        <v>34.99</v>
      </c>
      <c r="L28" s="3">
        <v>34.99</v>
      </c>
    </row>
    <row r="29" spans="1:12" x14ac:dyDescent="0.25">
      <c r="A29" s="1">
        <v>30229</v>
      </c>
      <c r="B29" s="1">
        <v>14520009</v>
      </c>
      <c r="C29" s="1">
        <v>5474829</v>
      </c>
      <c r="D29" s="2">
        <v>7391482477583</v>
      </c>
      <c r="E29" s="1" t="s">
        <v>228</v>
      </c>
      <c r="F29" s="1" t="s">
        <v>1</v>
      </c>
      <c r="G29" s="1" t="s">
        <v>61</v>
      </c>
      <c r="H29" s="1" t="s">
        <v>831</v>
      </c>
      <c r="I29" s="1"/>
      <c r="J29" s="1">
        <v>1</v>
      </c>
      <c r="K29" s="3">
        <v>24.81</v>
      </c>
      <c r="L29" s="3">
        <v>24.81</v>
      </c>
    </row>
    <row r="30" spans="1:12" x14ac:dyDescent="0.25">
      <c r="A30" s="1">
        <v>30229</v>
      </c>
      <c r="B30" s="1">
        <v>14520078</v>
      </c>
      <c r="C30" s="1">
        <v>5474898</v>
      </c>
      <c r="D30" s="2">
        <v>7391482023841</v>
      </c>
      <c r="E30" s="1" t="s">
        <v>228</v>
      </c>
      <c r="F30" s="1" t="s">
        <v>1</v>
      </c>
      <c r="G30" s="1" t="s">
        <v>61</v>
      </c>
      <c r="H30" s="1" t="s">
        <v>832</v>
      </c>
      <c r="I30" s="1"/>
      <c r="J30" s="1">
        <v>1</v>
      </c>
      <c r="K30" s="3">
        <v>14.79</v>
      </c>
      <c r="L30" s="3">
        <v>14.79</v>
      </c>
    </row>
    <row r="31" spans="1:12" x14ac:dyDescent="0.25">
      <c r="A31" s="1">
        <v>30229</v>
      </c>
      <c r="B31" s="1">
        <v>14520081</v>
      </c>
      <c r="C31" s="1">
        <v>5474901</v>
      </c>
      <c r="D31" s="2">
        <v>7391482023148</v>
      </c>
      <c r="E31" s="1" t="s">
        <v>165</v>
      </c>
      <c r="F31" s="1" t="s">
        <v>1</v>
      </c>
      <c r="G31" s="1" t="s">
        <v>70</v>
      </c>
      <c r="H31" s="1" t="s">
        <v>833</v>
      </c>
      <c r="I31" s="1"/>
      <c r="J31" s="1">
        <v>1</v>
      </c>
      <c r="K31" s="3">
        <v>26.85</v>
      </c>
      <c r="L31" s="3">
        <v>26.85</v>
      </c>
    </row>
    <row r="32" spans="1:12" x14ac:dyDescent="0.25">
      <c r="A32" s="1">
        <v>30373</v>
      </c>
      <c r="B32" s="1">
        <v>14682007</v>
      </c>
      <c r="C32" s="1">
        <v>5531171</v>
      </c>
      <c r="D32" s="2">
        <v>4008496872176</v>
      </c>
      <c r="E32" s="1" t="s">
        <v>834</v>
      </c>
      <c r="F32" s="1" t="s">
        <v>1</v>
      </c>
      <c r="G32" s="1" t="s">
        <v>131</v>
      </c>
      <c r="H32" s="1" t="s">
        <v>835</v>
      </c>
      <c r="I32" s="1"/>
      <c r="J32" s="1">
        <v>1</v>
      </c>
      <c r="K32" s="3">
        <v>61.51</v>
      </c>
      <c r="L32" s="3">
        <v>61.51</v>
      </c>
    </row>
    <row r="33" spans="1:12" x14ac:dyDescent="0.25">
      <c r="A33" s="1">
        <v>28750</v>
      </c>
      <c r="B33" s="1">
        <v>14871236</v>
      </c>
      <c r="C33" s="1">
        <v>5592111</v>
      </c>
      <c r="D33" s="2">
        <v>4810344040909</v>
      </c>
      <c r="E33" s="1" t="s">
        <v>836</v>
      </c>
      <c r="F33" s="1" t="s">
        <v>1</v>
      </c>
      <c r="G33" s="1" t="s">
        <v>5</v>
      </c>
      <c r="H33" s="1" t="s">
        <v>837</v>
      </c>
      <c r="I33" s="1"/>
      <c r="J33" s="1">
        <v>1</v>
      </c>
      <c r="K33" s="3">
        <v>29.99</v>
      </c>
      <c r="L33" s="3">
        <v>29.99</v>
      </c>
    </row>
    <row r="34" spans="1:12" x14ac:dyDescent="0.25">
      <c r="A34" s="1">
        <v>30842</v>
      </c>
      <c r="B34" s="1">
        <v>14991747</v>
      </c>
      <c r="C34" s="1">
        <v>5633996</v>
      </c>
      <c r="D34" s="2">
        <v>6947265411926</v>
      </c>
      <c r="E34" s="1" t="s">
        <v>177</v>
      </c>
      <c r="F34" s="1" t="s">
        <v>1</v>
      </c>
      <c r="G34" s="1" t="s">
        <v>8</v>
      </c>
      <c r="H34" s="1" t="s">
        <v>178</v>
      </c>
      <c r="I34" s="1"/>
      <c r="J34" s="1">
        <v>2</v>
      </c>
      <c r="K34" s="3">
        <v>59.99</v>
      </c>
      <c r="L34" s="3">
        <v>119.98</v>
      </c>
    </row>
    <row r="35" spans="1:12" x14ac:dyDescent="0.25">
      <c r="A35" s="1">
        <v>29912</v>
      </c>
      <c r="B35" s="1">
        <v>15270877</v>
      </c>
      <c r="C35" s="1">
        <v>5721011</v>
      </c>
      <c r="D35" s="2">
        <v>8434169242575</v>
      </c>
      <c r="E35" s="1" t="s">
        <v>114</v>
      </c>
      <c r="F35" s="1" t="s">
        <v>1</v>
      </c>
      <c r="G35" s="1" t="s">
        <v>209</v>
      </c>
      <c r="H35" s="1" t="s">
        <v>838</v>
      </c>
      <c r="I35" s="1"/>
      <c r="J35" s="1">
        <v>1</v>
      </c>
      <c r="K35" s="3">
        <v>40</v>
      </c>
      <c r="L35" s="3">
        <v>40</v>
      </c>
    </row>
    <row r="36" spans="1:12" x14ac:dyDescent="0.25">
      <c r="A36" s="1">
        <v>31747</v>
      </c>
      <c r="B36" s="1">
        <v>15696347</v>
      </c>
      <c r="C36" s="1">
        <v>5853846</v>
      </c>
      <c r="D36" s="2">
        <v>0</v>
      </c>
      <c r="E36" s="1" t="s">
        <v>839</v>
      </c>
      <c r="F36" s="1" t="s">
        <v>1</v>
      </c>
      <c r="G36" s="1" t="s">
        <v>216</v>
      </c>
      <c r="H36" s="1" t="s">
        <v>840</v>
      </c>
      <c r="I36" s="1"/>
      <c r="J36" s="1">
        <v>1</v>
      </c>
      <c r="K36" s="3">
        <v>69.95</v>
      </c>
      <c r="L36" s="3">
        <v>69.95</v>
      </c>
    </row>
    <row r="37" spans="1:12" x14ac:dyDescent="0.25">
      <c r="A37" s="1">
        <v>28320</v>
      </c>
      <c r="B37" s="1">
        <v>15929086</v>
      </c>
      <c r="C37" s="1">
        <v>5927082</v>
      </c>
      <c r="D37" s="2">
        <v>4260428672845</v>
      </c>
      <c r="E37" s="1" t="s">
        <v>841</v>
      </c>
      <c r="F37" s="1" t="s">
        <v>1</v>
      </c>
      <c r="G37" s="1" t="s">
        <v>13</v>
      </c>
      <c r="H37" s="1" t="s">
        <v>842</v>
      </c>
      <c r="I37" s="1"/>
      <c r="J37" s="1">
        <v>2</v>
      </c>
      <c r="K37" s="3">
        <v>39.99</v>
      </c>
      <c r="L37" s="3">
        <v>79.98</v>
      </c>
    </row>
    <row r="38" spans="1:12" x14ac:dyDescent="0.25">
      <c r="A38" s="1">
        <v>31753</v>
      </c>
      <c r="B38" s="1">
        <v>15940015</v>
      </c>
      <c r="C38" s="1">
        <v>5930452</v>
      </c>
      <c r="D38" s="2">
        <v>0</v>
      </c>
      <c r="E38" s="1" t="s">
        <v>843</v>
      </c>
      <c r="F38" s="1" t="s">
        <v>1</v>
      </c>
      <c r="G38" s="1" t="s">
        <v>35</v>
      </c>
      <c r="H38" s="1" t="s">
        <v>844</v>
      </c>
      <c r="I38" s="1"/>
      <c r="J38" s="1">
        <v>2</v>
      </c>
      <c r="K38" s="3">
        <v>59</v>
      </c>
      <c r="L38" s="3">
        <v>118</v>
      </c>
    </row>
    <row r="39" spans="1:12" x14ac:dyDescent="0.25">
      <c r="A39" s="1">
        <v>27539</v>
      </c>
      <c r="B39" s="1">
        <v>15958137</v>
      </c>
      <c r="C39" s="1">
        <v>5938018</v>
      </c>
      <c r="D39" s="2">
        <v>4260255968050</v>
      </c>
      <c r="E39" s="1" t="s">
        <v>193</v>
      </c>
      <c r="F39" s="1" t="s">
        <v>1</v>
      </c>
      <c r="G39" s="1" t="s">
        <v>5</v>
      </c>
      <c r="H39" s="1" t="s">
        <v>845</v>
      </c>
      <c r="I39" s="1"/>
      <c r="J39" s="1">
        <v>4</v>
      </c>
      <c r="K39" s="3">
        <v>17.899999999999999</v>
      </c>
      <c r="L39" s="3">
        <v>71.599999999999994</v>
      </c>
    </row>
    <row r="40" spans="1:12" x14ac:dyDescent="0.25">
      <c r="A40" s="1">
        <v>27539</v>
      </c>
      <c r="B40" s="1">
        <v>15958139</v>
      </c>
      <c r="C40" s="1">
        <v>5938020</v>
      </c>
      <c r="D40" s="2">
        <v>4260255968074</v>
      </c>
      <c r="E40" s="1" t="s">
        <v>193</v>
      </c>
      <c r="F40" s="1" t="s">
        <v>1</v>
      </c>
      <c r="G40" s="1" t="s">
        <v>5</v>
      </c>
      <c r="H40" s="1" t="s">
        <v>846</v>
      </c>
      <c r="I40" s="1"/>
      <c r="J40" s="1">
        <v>2</v>
      </c>
      <c r="K40" s="3">
        <v>44.5</v>
      </c>
      <c r="L40" s="3">
        <v>89</v>
      </c>
    </row>
    <row r="41" spans="1:12" x14ac:dyDescent="0.25">
      <c r="A41" s="1">
        <v>27539</v>
      </c>
      <c r="B41" s="1">
        <v>15958140</v>
      </c>
      <c r="C41" s="1">
        <v>5938021</v>
      </c>
      <c r="D41" s="2">
        <v>4260255968081</v>
      </c>
      <c r="E41" s="1" t="s">
        <v>193</v>
      </c>
      <c r="F41" s="1" t="s">
        <v>1</v>
      </c>
      <c r="G41" s="1" t="s">
        <v>5</v>
      </c>
      <c r="H41" s="1" t="s">
        <v>847</v>
      </c>
      <c r="I41" s="1"/>
      <c r="J41" s="1">
        <v>1</v>
      </c>
      <c r="K41" s="3">
        <v>54.9</v>
      </c>
      <c r="L41" s="3">
        <v>54.9</v>
      </c>
    </row>
    <row r="42" spans="1:12" x14ac:dyDescent="0.25">
      <c r="A42" s="1">
        <v>27539</v>
      </c>
      <c r="B42" s="1">
        <v>15958163</v>
      </c>
      <c r="C42" s="1">
        <v>5938044</v>
      </c>
      <c r="D42" s="2">
        <v>4260255968326</v>
      </c>
      <c r="E42" s="1" t="s">
        <v>193</v>
      </c>
      <c r="F42" s="1" t="s">
        <v>1</v>
      </c>
      <c r="G42" s="1" t="s">
        <v>5</v>
      </c>
      <c r="H42" s="1" t="s">
        <v>848</v>
      </c>
      <c r="I42" s="1"/>
      <c r="J42" s="1">
        <v>1</v>
      </c>
      <c r="K42" s="3">
        <v>34.9</v>
      </c>
      <c r="L42" s="3">
        <v>34.9</v>
      </c>
    </row>
    <row r="43" spans="1:12" x14ac:dyDescent="0.25">
      <c r="A43" s="1">
        <v>27539</v>
      </c>
      <c r="B43" s="1">
        <v>15958165</v>
      </c>
      <c r="C43" s="1">
        <v>5938046</v>
      </c>
      <c r="D43" s="2">
        <v>4260255968340</v>
      </c>
      <c r="E43" s="1" t="s">
        <v>193</v>
      </c>
      <c r="F43" s="1" t="s">
        <v>1</v>
      </c>
      <c r="G43" s="1" t="s">
        <v>5</v>
      </c>
      <c r="H43" s="1" t="s">
        <v>194</v>
      </c>
      <c r="I43" s="1"/>
      <c r="J43" s="1">
        <v>1</v>
      </c>
      <c r="K43" s="3">
        <v>29.9</v>
      </c>
      <c r="L43" s="3">
        <v>29.9</v>
      </c>
    </row>
    <row r="44" spans="1:12" x14ac:dyDescent="0.25">
      <c r="A44" s="1">
        <v>27985</v>
      </c>
      <c r="B44" s="1">
        <v>16638970</v>
      </c>
      <c r="C44" s="1">
        <v>6141464</v>
      </c>
      <c r="D44" s="2">
        <v>3168430270572</v>
      </c>
      <c r="E44" s="1" t="s">
        <v>117</v>
      </c>
      <c r="F44" s="1" t="s">
        <v>1</v>
      </c>
      <c r="G44" s="1" t="s">
        <v>216</v>
      </c>
      <c r="H44" s="1" t="s">
        <v>849</v>
      </c>
      <c r="I44" s="1"/>
      <c r="J44" s="1">
        <v>1</v>
      </c>
      <c r="K44" s="3">
        <v>149.99</v>
      </c>
      <c r="L44" s="3">
        <v>149.99</v>
      </c>
    </row>
    <row r="45" spans="1:12" x14ac:dyDescent="0.25">
      <c r="A45" s="1">
        <v>33754</v>
      </c>
      <c r="B45" s="1">
        <v>16775258</v>
      </c>
      <c r="C45" s="1">
        <v>6181525</v>
      </c>
      <c r="D45" s="2">
        <v>3700407999323</v>
      </c>
      <c r="E45" s="1" t="s">
        <v>188</v>
      </c>
      <c r="F45" s="1" t="s">
        <v>1</v>
      </c>
      <c r="G45" s="1" t="s">
        <v>11</v>
      </c>
      <c r="H45" s="1" t="s">
        <v>850</v>
      </c>
      <c r="I45" s="1"/>
      <c r="J45" s="1">
        <v>1</v>
      </c>
      <c r="K45" s="3">
        <v>26.25</v>
      </c>
      <c r="L45" s="3">
        <v>26.25</v>
      </c>
    </row>
    <row r="46" spans="1:12" x14ac:dyDescent="0.25">
      <c r="A46" s="1">
        <v>31124</v>
      </c>
      <c r="B46" s="1">
        <v>16788315</v>
      </c>
      <c r="C46" s="1">
        <v>6187286</v>
      </c>
      <c r="D46" s="2">
        <v>6941057407630</v>
      </c>
      <c r="E46" s="1" t="s">
        <v>86</v>
      </c>
      <c r="F46" s="1" t="s">
        <v>1</v>
      </c>
      <c r="G46" s="1" t="s">
        <v>87</v>
      </c>
      <c r="H46" s="1" t="s">
        <v>851</v>
      </c>
      <c r="I46" s="1"/>
      <c r="J46" s="1">
        <v>1</v>
      </c>
      <c r="K46" s="3">
        <v>59.99</v>
      </c>
      <c r="L46" s="3">
        <v>59.99</v>
      </c>
    </row>
    <row r="47" spans="1:12" x14ac:dyDescent="0.25">
      <c r="A47" s="1">
        <v>35357</v>
      </c>
      <c r="B47" s="1">
        <v>16997963</v>
      </c>
      <c r="C47" s="1">
        <v>6248905</v>
      </c>
      <c r="D47" s="2">
        <v>4044935065167</v>
      </c>
      <c r="E47" s="1" t="s">
        <v>852</v>
      </c>
      <c r="F47" s="1" t="s">
        <v>1</v>
      </c>
      <c r="G47" s="1" t="s">
        <v>16</v>
      </c>
      <c r="H47" s="1" t="s">
        <v>853</v>
      </c>
      <c r="I47" s="1"/>
      <c r="J47" s="1">
        <v>1</v>
      </c>
      <c r="K47" s="3">
        <v>14.99</v>
      </c>
      <c r="L47" s="3">
        <v>14.99</v>
      </c>
    </row>
    <row r="48" spans="1:12" x14ac:dyDescent="0.25">
      <c r="A48" s="1">
        <v>34793</v>
      </c>
      <c r="B48" s="1">
        <v>17032084</v>
      </c>
      <c r="C48" s="1">
        <v>6260331</v>
      </c>
      <c r="D48" s="2">
        <v>3426470277433</v>
      </c>
      <c r="E48" s="1" t="s">
        <v>76</v>
      </c>
      <c r="F48" s="1" t="s">
        <v>1</v>
      </c>
      <c r="G48" s="1" t="s">
        <v>216</v>
      </c>
      <c r="H48" s="1" t="s">
        <v>854</v>
      </c>
      <c r="I48" s="1"/>
      <c r="J48" s="1">
        <v>1</v>
      </c>
      <c r="K48" s="3">
        <v>19.899999999999999</v>
      </c>
      <c r="L48" s="3">
        <v>19.899999999999999</v>
      </c>
    </row>
    <row r="49" spans="1:12" x14ac:dyDescent="0.25">
      <c r="A49" s="1">
        <v>33996</v>
      </c>
      <c r="B49" s="1">
        <v>17051783</v>
      </c>
      <c r="C49" s="1">
        <v>6265556</v>
      </c>
      <c r="D49" s="2">
        <v>3561869232393</v>
      </c>
      <c r="E49" s="1" t="s">
        <v>168</v>
      </c>
      <c r="F49" s="1" t="s">
        <v>1</v>
      </c>
      <c r="G49" s="1" t="s">
        <v>2</v>
      </c>
      <c r="H49" s="1" t="s">
        <v>855</v>
      </c>
      <c r="I49" s="1"/>
      <c r="J49" s="1">
        <v>1</v>
      </c>
      <c r="K49" s="3">
        <v>37.1</v>
      </c>
      <c r="L49" s="3">
        <v>37.1</v>
      </c>
    </row>
    <row r="50" spans="1:12" x14ac:dyDescent="0.25">
      <c r="A50" s="1">
        <v>33939</v>
      </c>
      <c r="B50" s="1">
        <v>17185903</v>
      </c>
      <c r="C50" s="1">
        <v>6308968</v>
      </c>
      <c r="D50" s="2">
        <v>0</v>
      </c>
      <c r="E50" s="1" t="s">
        <v>117</v>
      </c>
      <c r="F50" s="1" t="s">
        <v>1</v>
      </c>
      <c r="G50" s="1" t="s">
        <v>216</v>
      </c>
      <c r="H50" s="1" t="s">
        <v>223</v>
      </c>
      <c r="I50" s="1"/>
      <c r="J50" s="1">
        <v>1</v>
      </c>
      <c r="K50" s="3">
        <v>129.99</v>
      </c>
      <c r="L50" s="3">
        <v>129.99</v>
      </c>
    </row>
    <row r="51" spans="1:12" x14ac:dyDescent="0.25">
      <c r="A51" s="1">
        <v>34061</v>
      </c>
      <c r="B51" s="1">
        <v>17221911</v>
      </c>
      <c r="C51" s="1">
        <v>5980048</v>
      </c>
      <c r="D51" s="2">
        <v>8717285121253</v>
      </c>
      <c r="E51" s="1" t="s">
        <v>53</v>
      </c>
      <c r="F51" s="1" t="s">
        <v>1</v>
      </c>
      <c r="G51" s="1" t="s">
        <v>54</v>
      </c>
      <c r="H51" s="1" t="s">
        <v>856</v>
      </c>
      <c r="I51" s="1" t="s">
        <v>330</v>
      </c>
      <c r="J51" s="1">
        <v>1</v>
      </c>
      <c r="K51" s="3">
        <v>49.95</v>
      </c>
      <c r="L51" s="3">
        <v>49.95</v>
      </c>
    </row>
    <row r="52" spans="1:12" x14ac:dyDescent="0.25">
      <c r="A52" s="1">
        <v>34597</v>
      </c>
      <c r="B52" s="1">
        <v>17368900</v>
      </c>
      <c r="C52" s="1">
        <v>6364243</v>
      </c>
      <c r="D52" s="2">
        <v>4002942256589</v>
      </c>
      <c r="E52" s="1" t="s">
        <v>500</v>
      </c>
      <c r="F52" s="1" t="s">
        <v>1</v>
      </c>
      <c r="G52" s="1" t="s">
        <v>13</v>
      </c>
      <c r="H52" s="1" t="s">
        <v>857</v>
      </c>
      <c r="I52" s="1"/>
      <c r="J52" s="1">
        <v>1</v>
      </c>
      <c r="K52" s="3">
        <v>38.950000000000003</v>
      </c>
      <c r="L52" s="3">
        <v>38.950000000000003</v>
      </c>
    </row>
    <row r="53" spans="1:12" x14ac:dyDescent="0.25">
      <c r="A53" s="1">
        <v>36098</v>
      </c>
      <c r="B53" s="1">
        <v>17470180</v>
      </c>
      <c r="C53" s="1">
        <v>6392461</v>
      </c>
      <c r="D53" s="2">
        <v>7391482028075</v>
      </c>
      <c r="E53" s="1" t="s">
        <v>228</v>
      </c>
      <c r="F53" s="1" t="s">
        <v>1</v>
      </c>
      <c r="G53" s="1" t="s">
        <v>61</v>
      </c>
      <c r="H53" s="1" t="s">
        <v>229</v>
      </c>
      <c r="I53" s="1"/>
      <c r="J53" s="1">
        <v>1</v>
      </c>
      <c r="K53" s="3">
        <v>21.92</v>
      </c>
      <c r="L53" s="3">
        <v>21.92</v>
      </c>
    </row>
    <row r="54" spans="1:12" x14ac:dyDescent="0.25">
      <c r="A54" s="1">
        <v>36098</v>
      </c>
      <c r="B54" s="1">
        <v>17470188</v>
      </c>
      <c r="C54" s="1">
        <v>6392469</v>
      </c>
      <c r="D54" s="2">
        <v>7391482028068</v>
      </c>
      <c r="E54" s="1" t="s">
        <v>165</v>
      </c>
      <c r="F54" s="1" t="s">
        <v>1</v>
      </c>
      <c r="G54" s="1" t="s">
        <v>61</v>
      </c>
      <c r="H54" s="1" t="s">
        <v>858</v>
      </c>
      <c r="I54" s="1"/>
      <c r="J54" s="1">
        <v>1</v>
      </c>
      <c r="K54" s="3">
        <v>22.72</v>
      </c>
      <c r="L54" s="3">
        <v>22.72</v>
      </c>
    </row>
    <row r="55" spans="1:12" x14ac:dyDescent="0.25">
      <c r="A55" s="1">
        <v>34054</v>
      </c>
      <c r="B55" s="1">
        <v>17583259</v>
      </c>
      <c r="C55" s="1">
        <v>6425501</v>
      </c>
      <c r="D55" s="2">
        <v>8717285130583</v>
      </c>
      <c r="E55" s="1" t="s">
        <v>53</v>
      </c>
      <c r="F55" s="1" t="s">
        <v>1</v>
      </c>
      <c r="G55" s="1" t="s">
        <v>54</v>
      </c>
      <c r="H55" s="1" t="s">
        <v>859</v>
      </c>
      <c r="I55" s="1" t="s">
        <v>59</v>
      </c>
      <c r="J55" s="1">
        <v>1</v>
      </c>
      <c r="K55" s="3">
        <v>32.950000000000003</v>
      </c>
      <c r="L55" s="3">
        <v>32.950000000000003</v>
      </c>
    </row>
    <row r="56" spans="1:12" x14ac:dyDescent="0.25">
      <c r="A56" s="1">
        <v>36626</v>
      </c>
      <c r="B56" s="1">
        <v>17599002</v>
      </c>
      <c r="C56" s="1">
        <v>6430779</v>
      </c>
      <c r="D56" s="2">
        <v>3256390163369</v>
      </c>
      <c r="E56" s="1" t="s">
        <v>703</v>
      </c>
      <c r="F56" s="1" t="s">
        <v>1</v>
      </c>
      <c r="G56" s="1" t="s">
        <v>2</v>
      </c>
      <c r="H56" s="1" t="s">
        <v>860</v>
      </c>
      <c r="I56" s="1"/>
      <c r="J56" s="1">
        <v>1</v>
      </c>
      <c r="K56" s="3">
        <v>13.95</v>
      </c>
      <c r="L56" s="3">
        <v>13.95</v>
      </c>
    </row>
    <row r="57" spans="1:12" x14ac:dyDescent="0.25">
      <c r="A57" s="1">
        <v>37280</v>
      </c>
      <c r="B57" s="1">
        <v>17842527</v>
      </c>
      <c r="C57" s="1">
        <v>6494476</v>
      </c>
      <c r="D57" s="2">
        <v>3760119734117</v>
      </c>
      <c r="E57" s="1" t="s">
        <v>243</v>
      </c>
      <c r="F57" s="1" t="s">
        <v>1</v>
      </c>
      <c r="G57" s="1" t="s">
        <v>61</v>
      </c>
      <c r="H57" s="1" t="s">
        <v>244</v>
      </c>
      <c r="I57" s="1"/>
      <c r="J57" s="1">
        <v>2</v>
      </c>
      <c r="K57" s="3">
        <v>23.7</v>
      </c>
      <c r="L57" s="3">
        <v>47.4</v>
      </c>
    </row>
    <row r="58" spans="1:12" x14ac:dyDescent="0.25">
      <c r="A58" s="1">
        <v>37280</v>
      </c>
      <c r="B58" s="1">
        <v>17842534</v>
      </c>
      <c r="C58" s="1">
        <v>6494483</v>
      </c>
      <c r="D58" s="2">
        <v>3760119732779</v>
      </c>
      <c r="E58" s="1" t="s">
        <v>243</v>
      </c>
      <c r="F58" s="1" t="s">
        <v>1</v>
      </c>
      <c r="G58" s="1" t="s">
        <v>61</v>
      </c>
      <c r="H58" s="1" t="s">
        <v>861</v>
      </c>
      <c r="I58" s="1"/>
      <c r="J58" s="1">
        <v>1</v>
      </c>
      <c r="K58" s="3">
        <v>51</v>
      </c>
      <c r="L58" s="3">
        <v>51</v>
      </c>
    </row>
    <row r="59" spans="1:12" x14ac:dyDescent="0.25">
      <c r="A59" s="1">
        <v>37280</v>
      </c>
      <c r="B59" s="1">
        <v>17842535</v>
      </c>
      <c r="C59" s="1">
        <v>6494484</v>
      </c>
      <c r="D59" s="2">
        <v>3760119730652</v>
      </c>
      <c r="E59" s="1" t="s">
        <v>245</v>
      </c>
      <c r="F59" s="1" t="s">
        <v>1</v>
      </c>
      <c r="G59" s="1" t="s">
        <v>61</v>
      </c>
      <c r="H59" s="1" t="s">
        <v>862</v>
      </c>
      <c r="I59" s="1"/>
      <c r="J59" s="1">
        <v>1</v>
      </c>
      <c r="K59" s="3">
        <v>69</v>
      </c>
      <c r="L59" s="3">
        <v>69</v>
      </c>
    </row>
    <row r="60" spans="1:12" x14ac:dyDescent="0.25">
      <c r="A60" s="1">
        <v>36398</v>
      </c>
      <c r="B60" s="1">
        <v>17865307</v>
      </c>
      <c r="C60" s="1">
        <v>6500926</v>
      </c>
      <c r="D60" s="2">
        <v>3301040407147</v>
      </c>
      <c r="E60" s="1" t="s">
        <v>206</v>
      </c>
      <c r="F60" s="1" t="s">
        <v>1</v>
      </c>
      <c r="G60" s="1" t="s">
        <v>5</v>
      </c>
      <c r="H60" s="1" t="s">
        <v>258</v>
      </c>
      <c r="I60" s="1"/>
      <c r="J60" s="1">
        <v>1</v>
      </c>
      <c r="K60" s="3">
        <v>9.9</v>
      </c>
      <c r="L60" s="3">
        <v>9.9</v>
      </c>
    </row>
    <row r="61" spans="1:12" x14ac:dyDescent="0.25">
      <c r="A61" s="1">
        <v>33687</v>
      </c>
      <c r="B61" s="1">
        <v>18032628</v>
      </c>
      <c r="C61" s="1">
        <v>6549265</v>
      </c>
      <c r="D61" s="2">
        <v>8434169254431</v>
      </c>
      <c r="E61" s="1" t="s">
        <v>198</v>
      </c>
      <c r="F61" s="1" t="s">
        <v>1</v>
      </c>
      <c r="G61" s="1" t="s">
        <v>54</v>
      </c>
      <c r="H61" s="1" t="s">
        <v>863</v>
      </c>
      <c r="I61" s="1"/>
      <c r="J61" s="1">
        <v>1</v>
      </c>
      <c r="K61" s="3">
        <v>99</v>
      </c>
      <c r="L61" s="3">
        <v>99</v>
      </c>
    </row>
    <row r="62" spans="1:12" x14ac:dyDescent="0.25">
      <c r="A62" s="1">
        <v>38174</v>
      </c>
      <c r="B62" s="1">
        <v>18237330</v>
      </c>
      <c r="C62" s="1">
        <v>6606331</v>
      </c>
      <c r="D62" s="2">
        <v>3760119731758</v>
      </c>
      <c r="E62" s="1" t="s">
        <v>245</v>
      </c>
      <c r="F62" s="1" t="s">
        <v>1</v>
      </c>
      <c r="G62" s="1" t="s">
        <v>61</v>
      </c>
      <c r="H62" s="1" t="s">
        <v>864</v>
      </c>
      <c r="I62" s="1"/>
      <c r="J62" s="1">
        <v>2</v>
      </c>
      <c r="K62" s="3">
        <v>29.7</v>
      </c>
      <c r="L62" s="3">
        <v>59.4</v>
      </c>
    </row>
    <row r="63" spans="1:12" x14ac:dyDescent="0.25">
      <c r="A63" s="1">
        <v>38174</v>
      </c>
      <c r="B63" s="1">
        <v>18237332</v>
      </c>
      <c r="C63" s="1">
        <v>6606333</v>
      </c>
      <c r="D63" s="2">
        <v>3760119733929</v>
      </c>
      <c r="E63" s="1" t="s">
        <v>245</v>
      </c>
      <c r="F63" s="1" t="s">
        <v>1</v>
      </c>
      <c r="G63" s="1" t="s">
        <v>61</v>
      </c>
      <c r="H63" s="1" t="s">
        <v>865</v>
      </c>
      <c r="I63" s="1"/>
      <c r="J63" s="1">
        <v>1</v>
      </c>
      <c r="K63" s="3">
        <v>71.7</v>
      </c>
      <c r="L63" s="3">
        <v>71.7</v>
      </c>
    </row>
    <row r="64" spans="1:12" x14ac:dyDescent="0.25">
      <c r="A64" s="1">
        <v>38174</v>
      </c>
      <c r="B64" s="1">
        <v>18237377</v>
      </c>
      <c r="C64" s="1">
        <v>6606378</v>
      </c>
      <c r="D64" s="2">
        <v>3760119733042</v>
      </c>
      <c r="E64" s="1" t="s">
        <v>245</v>
      </c>
      <c r="F64" s="1" t="s">
        <v>1</v>
      </c>
      <c r="G64" s="1" t="s">
        <v>61</v>
      </c>
      <c r="H64" s="1" t="s">
        <v>268</v>
      </c>
      <c r="I64" s="1"/>
      <c r="J64" s="1">
        <v>2</v>
      </c>
      <c r="K64" s="3">
        <v>87</v>
      </c>
      <c r="L64" s="3">
        <v>174</v>
      </c>
    </row>
    <row r="65" spans="1:12" x14ac:dyDescent="0.25">
      <c r="A65" s="1">
        <v>38283</v>
      </c>
      <c r="B65" s="1">
        <v>18269142</v>
      </c>
      <c r="C65" s="1">
        <v>6614533</v>
      </c>
      <c r="D65" s="2">
        <v>4013833011149</v>
      </c>
      <c r="E65" s="1" t="s">
        <v>269</v>
      </c>
      <c r="F65" s="1" t="s">
        <v>1</v>
      </c>
      <c r="G65" s="1" t="s">
        <v>156</v>
      </c>
      <c r="H65" s="1" t="s">
        <v>866</v>
      </c>
      <c r="I65" s="1"/>
      <c r="J65" s="1">
        <v>1</v>
      </c>
      <c r="K65" s="3">
        <v>59.99</v>
      </c>
      <c r="L65" s="3">
        <v>59.99</v>
      </c>
    </row>
    <row r="66" spans="1:12" x14ac:dyDescent="0.25">
      <c r="A66" s="1">
        <v>38283</v>
      </c>
      <c r="B66" s="1">
        <v>18269169</v>
      </c>
      <c r="C66" s="1">
        <v>6614560</v>
      </c>
      <c r="D66" s="2">
        <v>4013833868828</v>
      </c>
      <c r="E66" s="1" t="s">
        <v>269</v>
      </c>
      <c r="F66" s="1" t="s">
        <v>1</v>
      </c>
      <c r="G66" s="1" t="s">
        <v>118</v>
      </c>
      <c r="H66" s="1" t="s">
        <v>867</v>
      </c>
      <c r="I66" s="1"/>
      <c r="J66" s="1">
        <v>2</v>
      </c>
      <c r="K66" s="3">
        <v>59.99</v>
      </c>
      <c r="L66" s="3">
        <v>119.98</v>
      </c>
    </row>
    <row r="67" spans="1:12" x14ac:dyDescent="0.25">
      <c r="A67" s="1">
        <v>38177</v>
      </c>
      <c r="B67" s="1">
        <v>18309610</v>
      </c>
      <c r="C67" s="1">
        <v>6629854</v>
      </c>
      <c r="D67" s="2">
        <v>8681875026818</v>
      </c>
      <c r="E67" s="1" t="s">
        <v>260</v>
      </c>
      <c r="F67" s="1" t="s">
        <v>1</v>
      </c>
      <c r="G67" s="1" t="s">
        <v>70</v>
      </c>
      <c r="H67" s="1" t="s">
        <v>281</v>
      </c>
      <c r="I67" s="1"/>
      <c r="J67" s="1">
        <v>1</v>
      </c>
      <c r="K67" s="3">
        <v>118.6</v>
      </c>
      <c r="L67" s="3">
        <v>118.6</v>
      </c>
    </row>
    <row r="68" spans="1:12" x14ac:dyDescent="0.25">
      <c r="A68" s="1">
        <v>35240</v>
      </c>
      <c r="B68" s="1">
        <v>18325575</v>
      </c>
      <c r="C68" s="1">
        <v>6634513</v>
      </c>
      <c r="D68" s="2">
        <v>3168430266193</v>
      </c>
      <c r="E68" s="1" t="s">
        <v>117</v>
      </c>
      <c r="F68" s="1" t="s">
        <v>1</v>
      </c>
      <c r="G68" s="1" t="s">
        <v>216</v>
      </c>
      <c r="H68" s="1" t="s">
        <v>868</v>
      </c>
      <c r="I68" s="1"/>
      <c r="J68" s="1">
        <v>1</v>
      </c>
      <c r="K68" s="3">
        <v>34.99</v>
      </c>
      <c r="L68" s="3">
        <v>34.99</v>
      </c>
    </row>
    <row r="69" spans="1:12" x14ac:dyDescent="0.25">
      <c r="A69" s="1">
        <v>38075</v>
      </c>
      <c r="B69" s="1">
        <v>18419316</v>
      </c>
      <c r="C69" s="1">
        <v>6660456</v>
      </c>
      <c r="D69" s="2">
        <v>8436545094280</v>
      </c>
      <c r="E69" s="1" t="s">
        <v>869</v>
      </c>
      <c r="F69" s="1" t="s">
        <v>1</v>
      </c>
      <c r="G69" s="1" t="s">
        <v>156</v>
      </c>
      <c r="H69" s="1" t="s">
        <v>870</v>
      </c>
      <c r="I69" s="1"/>
      <c r="J69" s="1">
        <v>1</v>
      </c>
      <c r="K69" s="3">
        <v>954.69</v>
      </c>
      <c r="L69" s="3">
        <v>954.69</v>
      </c>
    </row>
    <row r="70" spans="1:12" x14ac:dyDescent="0.25">
      <c r="A70" s="1">
        <v>38087</v>
      </c>
      <c r="B70" s="1">
        <v>18476540</v>
      </c>
      <c r="C70" s="1">
        <v>6679961</v>
      </c>
      <c r="D70" s="2">
        <v>4242005042494</v>
      </c>
      <c r="E70" s="1" t="s">
        <v>871</v>
      </c>
      <c r="F70" s="1" t="s">
        <v>1</v>
      </c>
      <c r="G70" s="1" t="s">
        <v>156</v>
      </c>
      <c r="H70" s="1" t="s">
        <v>872</v>
      </c>
      <c r="I70" s="1"/>
      <c r="J70" s="1">
        <v>1</v>
      </c>
      <c r="K70" s="3">
        <v>449</v>
      </c>
      <c r="L70" s="3">
        <v>449</v>
      </c>
    </row>
    <row r="71" spans="1:12" x14ac:dyDescent="0.25">
      <c r="A71" s="1">
        <v>38617</v>
      </c>
      <c r="B71" s="1">
        <v>18824631</v>
      </c>
      <c r="C71" s="1">
        <v>6785282</v>
      </c>
      <c r="D71" s="2">
        <v>8710103863236</v>
      </c>
      <c r="E71" s="1" t="s">
        <v>547</v>
      </c>
      <c r="F71" s="1" t="s">
        <v>1</v>
      </c>
      <c r="G71" s="1" t="s">
        <v>156</v>
      </c>
      <c r="H71" s="1" t="s">
        <v>873</v>
      </c>
      <c r="I71" s="1"/>
      <c r="J71" s="1">
        <v>5</v>
      </c>
      <c r="K71" s="3">
        <v>139.99</v>
      </c>
      <c r="L71" s="3">
        <v>699.95</v>
      </c>
    </row>
    <row r="72" spans="1:12" x14ac:dyDescent="0.25">
      <c r="A72" s="1">
        <v>33738</v>
      </c>
      <c r="B72" s="1">
        <v>19040962</v>
      </c>
      <c r="C72" s="1">
        <v>6848833</v>
      </c>
      <c r="D72" s="2">
        <v>4013833847625</v>
      </c>
      <c r="E72" s="1" t="s">
        <v>269</v>
      </c>
      <c r="F72" s="1" t="s">
        <v>1</v>
      </c>
      <c r="G72" s="1" t="s">
        <v>156</v>
      </c>
      <c r="H72" s="1" t="s">
        <v>874</v>
      </c>
      <c r="I72" s="1"/>
      <c r="J72" s="1">
        <v>1</v>
      </c>
      <c r="K72" s="3">
        <v>89.99</v>
      </c>
      <c r="L72" s="3">
        <v>89.99</v>
      </c>
    </row>
    <row r="73" spans="1:12" x14ac:dyDescent="0.25">
      <c r="A73" s="1">
        <v>33738</v>
      </c>
      <c r="B73" s="1">
        <v>19040966</v>
      </c>
      <c r="C73" s="1">
        <v>6848837</v>
      </c>
      <c r="D73" s="2">
        <v>4013833623649</v>
      </c>
      <c r="E73" s="1" t="s">
        <v>269</v>
      </c>
      <c r="F73" s="1" t="s">
        <v>1</v>
      </c>
      <c r="G73" s="1" t="s">
        <v>156</v>
      </c>
      <c r="H73" s="1" t="s">
        <v>303</v>
      </c>
      <c r="I73" s="1"/>
      <c r="J73" s="1">
        <v>1</v>
      </c>
      <c r="K73" s="3">
        <v>59.99</v>
      </c>
      <c r="L73" s="3">
        <v>59.99</v>
      </c>
    </row>
    <row r="74" spans="1:12" x14ac:dyDescent="0.25">
      <c r="A74" s="1">
        <v>33738</v>
      </c>
      <c r="B74" s="1">
        <v>19040967</v>
      </c>
      <c r="C74" s="1">
        <v>6848838</v>
      </c>
      <c r="D74" s="2">
        <v>4013833001928</v>
      </c>
      <c r="E74" s="1" t="s">
        <v>269</v>
      </c>
      <c r="F74" s="1" t="s">
        <v>1</v>
      </c>
      <c r="G74" s="1" t="s">
        <v>156</v>
      </c>
      <c r="H74" s="1" t="s">
        <v>875</v>
      </c>
      <c r="I74" s="1"/>
      <c r="J74" s="1">
        <v>1</v>
      </c>
      <c r="K74" s="3">
        <v>59.99</v>
      </c>
      <c r="L74" s="3">
        <v>59.99</v>
      </c>
    </row>
    <row r="75" spans="1:12" x14ac:dyDescent="0.25">
      <c r="A75" s="1">
        <v>33738</v>
      </c>
      <c r="B75" s="1">
        <v>19041026</v>
      </c>
      <c r="C75" s="1">
        <v>6848897</v>
      </c>
      <c r="D75" s="2">
        <v>4013833024811</v>
      </c>
      <c r="E75" s="1" t="s">
        <v>269</v>
      </c>
      <c r="F75" s="1" t="s">
        <v>1</v>
      </c>
      <c r="G75" s="1" t="s">
        <v>118</v>
      </c>
      <c r="H75" s="1" t="s">
        <v>876</v>
      </c>
      <c r="I75" s="1"/>
      <c r="J75" s="1">
        <v>1</v>
      </c>
      <c r="K75" s="3">
        <v>49.99</v>
      </c>
      <c r="L75" s="3">
        <v>49.99</v>
      </c>
    </row>
    <row r="76" spans="1:12" x14ac:dyDescent="0.25">
      <c r="A76" s="1">
        <v>33738</v>
      </c>
      <c r="B76" s="1">
        <v>19041032</v>
      </c>
      <c r="C76" s="1">
        <v>6848903</v>
      </c>
      <c r="D76" s="2">
        <v>4013833024835</v>
      </c>
      <c r="E76" s="1" t="s">
        <v>269</v>
      </c>
      <c r="F76" s="1" t="s">
        <v>1</v>
      </c>
      <c r="G76" s="1" t="s">
        <v>118</v>
      </c>
      <c r="H76" s="1" t="s">
        <v>877</v>
      </c>
      <c r="I76" s="1"/>
      <c r="J76" s="1">
        <v>1</v>
      </c>
      <c r="K76" s="3">
        <v>49.99</v>
      </c>
      <c r="L76" s="3">
        <v>49.99</v>
      </c>
    </row>
    <row r="77" spans="1:12" x14ac:dyDescent="0.25">
      <c r="A77" s="1">
        <v>39650</v>
      </c>
      <c r="B77" s="1">
        <v>19123731</v>
      </c>
      <c r="C77" s="1">
        <v>6878674</v>
      </c>
      <c r="D77" s="2">
        <v>0</v>
      </c>
      <c r="E77" s="1" t="s">
        <v>878</v>
      </c>
      <c r="F77" s="1" t="s">
        <v>1</v>
      </c>
      <c r="G77" s="1" t="s">
        <v>479</v>
      </c>
      <c r="H77" s="1" t="s">
        <v>879</v>
      </c>
      <c r="I77" s="1"/>
      <c r="J77" s="1">
        <v>1</v>
      </c>
      <c r="K77" s="3">
        <v>14.9</v>
      </c>
      <c r="L77" s="3">
        <v>14.9</v>
      </c>
    </row>
    <row r="78" spans="1:12" x14ac:dyDescent="0.25">
      <c r="A78" s="1">
        <v>34011</v>
      </c>
      <c r="B78" s="1">
        <v>19328125</v>
      </c>
      <c r="C78" s="1">
        <v>6935088</v>
      </c>
      <c r="D78" s="2">
        <v>3664944071068</v>
      </c>
      <c r="E78" s="1" t="s">
        <v>168</v>
      </c>
      <c r="F78" s="1" t="s">
        <v>1</v>
      </c>
      <c r="G78" s="1" t="s">
        <v>70</v>
      </c>
      <c r="H78" s="1" t="s">
        <v>326</v>
      </c>
      <c r="I78" s="1"/>
      <c r="J78" s="1">
        <v>7</v>
      </c>
      <c r="K78" s="3">
        <v>40.299999999999997</v>
      </c>
      <c r="L78" s="3">
        <v>282.09999999999997</v>
      </c>
    </row>
    <row r="79" spans="1:12" x14ac:dyDescent="0.25">
      <c r="A79" s="1">
        <v>39038</v>
      </c>
      <c r="B79" s="1">
        <v>19508583</v>
      </c>
      <c r="C79" s="1">
        <v>6998483</v>
      </c>
      <c r="D79" s="2">
        <v>76001148317</v>
      </c>
      <c r="E79" s="1" t="s">
        <v>880</v>
      </c>
      <c r="F79" s="1" t="s">
        <v>1</v>
      </c>
      <c r="G79" s="1" t="s">
        <v>70</v>
      </c>
      <c r="H79" s="1" t="s">
        <v>881</v>
      </c>
      <c r="I79" s="1"/>
      <c r="J79" s="1">
        <v>1</v>
      </c>
      <c r="K79" s="3">
        <v>13.9</v>
      </c>
      <c r="L79" s="3">
        <v>13.9</v>
      </c>
    </row>
    <row r="80" spans="1:12" x14ac:dyDescent="0.25">
      <c r="A80" s="1">
        <v>34778</v>
      </c>
      <c r="B80" s="1">
        <v>19537236</v>
      </c>
      <c r="C80" s="1">
        <v>7006427</v>
      </c>
      <c r="D80" s="2">
        <v>4013833024514</v>
      </c>
      <c r="E80" s="1" t="s">
        <v>269</v>
      </c>
      <c r="F80" s="1" t="s">
        <v>1</v>
      </c>
      <c r="G80" s="1" t="s">
        <v>156</v>
      </c>
      <c r="H80" s="1" t="s">
        <v>882</v>
      </c>
      <c r="I80" s="1"/>
      <c r="J80" s="1">
        <v>2</v>
      </c>
      <c r="K80" s="3">
        <v>54.99</v>
      </c>
      <c r="L80" s="3">
        <v>109.98</v>
      </c>
    </row>
    <row r="81" spans="1:12" x14ac:dyDescent="0.25">
      <c r="A81" s="1">
        <v>40192</v>
      </c>
      <c r="B81" s="1">
        <v>19737570</v>
      </c>
      <c r="C81" s="1">
        <v>7065250</v>
      </c>
      <c r="D81" s="2">
        <v>3664944071051</v>
      </c>
      <c r="E81" s="1" t="s">
        <v>168</v>
      </c>
      <c r="F81" s="1" t="s">
        <v>1</v>
      </c>
      <c r="G81" s="1" t="s">
        <v>70</v>
      </c>
      <c r="H81" s="1" t="s">
        <v>341</v>
      </c>
      <c r="I81" s="1"/>
      <c r="J81" s="1">
        <v>4</v>
      </c>
      <c r="K81" s="3">
        <v>40.299999999999997</v>
      </c>
      <c r="L81" s="3">
        <v>161.19999999999999</v>
      </c>
    </row>
    <row r="82" spans="1:12" x14ac:dyDescent="0.25">
      <c r="A82" s="1">
        <v>40790</v>
      </c>
      <c r="B82" s="1">
        <v>19916799</v>
      </c>
      <c r="C82" s="1">
        <v>7109231</v>
      </c>
      <c r="D82" s="2">
        <v>6459859838137</v>
      </c>
      <c r="E82" s="1" t="s">
        <v>158</v>
      </c>
      <c r="F82" s="1" t="s">
        <v>1</v>
      </c>
      <c r="G82" s="1" t="s">
        <v>156</v>
      </c>
      <c r="H82" s="1" t="s">
        <v>883</v>
      </c>
      <c r="I82" s="1"/>
      <c r="J82" s="1">
        <v>2</v>
      </c>
      <c r="K82" s="3">
        <v>65</v>
      </c>
      <c r="L82" s="3">
        <v>130</v>
      </c>
    </row>
    <row r="83" spans="1:12" x14ac:dyDescent="0.25">
      <c r="A83" s="1">
        <v>40096</v>
      </c>
      <c r="B83" s="1">
        <v>19944186</v>
      </c>
      <c r="C83" s="1">
        <v>7116095</v>
      </c>
      <c r="D83" s="2">
        <v>4008033485685</v>
      </c>
      <c r="E83" s="1" t="s">
        <v>212</v>
      </c>
      <c r="F83" s="1" t="s">
        <v>1</v>
      </c>
      <c r="G83" s="1" t="s">
        <v>2</v>
      </c>
      <c r="H83" s="1" t="s">
        <v>353</v>
      </c>
      <c r="I83" s="1"/>
      <c r="J83" s="1">
        <v>2</v>
      </c>
      <c r="K83" s="3">
        <v>7.99</v>
      </c>
      <c r="L83" s="3">
        <v>15.98</v>
      </c>
    </row>
    <row r="84" spans="1:12" x14ac:dyDescent="0.25">
      <c r="A84" s="1">
        <v>40455</v>
      </c>
      <c r="B84" s="1">
        <v>20066824</v>
      </c>
      <c r="C84" s="1">
        <v>7150048</v>
      </c>
      <c r="D84" s="2">
        <v>3664944077510</v>
      </c>
      <c r="E84" s="1" t="s">
        <v>128</v>
      </c>
      <c r="F84" s="1" t="s">
        <v>1</v>
      </c>
      <c r="G84" s="1" t="s">
        <v>216</v>
      </c>
      <c r="H84" s="1" t="s">
        <v>884</v>
      </c>
      <c r="I84" s="1"/>
      <c r="J84" s="1">
        <v>1</v>
      </c>
      <c r="K84" s="3">
        <v>16.899999999999999</v>
      </c>
      <c r="L84" s="3">
        <v>16.899999999999999</v>
      </c>
    </row>
    <row r="85" spans="1:12" x14ac:dyDescent="0.25">
      <c r="A85" s="1">
        <v>40309</v>
      </c>
      <c r="B85" s="1">
        <v>20105417</v>
      </c>
      <c r="C85" s="1">
        <v>7162746</v>
      </c>
      <c r="D85" s="2">
        <v>4013833870999</v>
      </c>
      <c r="E85" s="1" t="s">
        <v>269</v>
      </c>
      <c r="F85" s="1" t="s">
        <v>1</v>
      </c>
      <c r="G85" s="1" t="s">
        <v>156</v>
      </c>
      <c r="H85" s="1" t="s">
        <v>885</v>
      </c>
      <c r="I85" s="1"/>
      <c r="J85" s="1">
        <v>1</v>
      </c>
      <c r="K85" s="3">
        <v>39.99</v>
      </c>
      <c r="L85" s="3">
        <v>39.99</v>
      </c>
    </row>
    <row r="86" spans="1:12" x14ac:dyDescent="0.25">
      <c r="A86" s="1">
        <v>40309</v>
      </c>
      <c r="B86" s="1">
        <v>20105439</v>
      </c>
      <c r="C86" s="1">
        <v>7162768</v>
      </c>
      <c r="D86" s="2">
        <v>4013833024996</v>
      </c>
      <c r="E86" s="1" t="s">
        <v>269</v>
      </c>
      <c r="F86" s="1" t="s">
        <v>1</v>
      </c>
      <c r="G86" s="1" t="s">
        <v>156</v>
      </c>
      <c r="H86" s="1" t="s">
        <v>886</v>
      </c>
      <c r="I86" s="1"/>
      <c r="J86" s="1">
        <v>2</v>
      </c>
      <c r="K86" s="3">
        <v>59.99</v>
      </c>
      <c r="L86" s="3">
        <v>119.98</v>
      </c>
    </row>
    <row r="87" spans="1:12" x14ac:dyDescent="0.25">
      <c r="A87" s="1">
        <v>38910</v>
      </c>
      <c r="B87" s="1">
        <v>20136165</v>
      </c>
      <c r="C87" s="1">
        <v>7171283</v>
      </c>
      <c r="D87" s="2">
        <v>6941057414188</v>
      </c>
      <c r="E87" s="1" t="s">
        <v>86</v>
      </c>
      <c r="F87" s="1" t="s">
        <v>1</v>
      </c>
      <c r="G87" s="1" t="s">
        <v>87</v>
      </c>
      <c r="H87" s="1" t="s">
        <v>887</v>
      </c>
      <c r="I87" s="1"/>
      <c r="J87" s="1">
        <v>1</v>
      </c>
      <c r="K87" s="3">
        <v>12.99</v>
      </c>
      <c r="L87" s="3">
        <v>12.99</v>
      </c>
    </row>
    <row r="88" spans="1:12" x14ac:dyDescent="0.25">
      <c r="A88" s="1">
        <v>38910</v>
      </c>
      <c r="B88" s="1">
        <v>20136168</v>
      </c>
      <c r="C88" s="1">
        <v>7171286</v>
      </c>
      <c r="D88" s="2">
        <v>6941057454757</v>
      </c>
      <c r="E88" s="1" t="s">
        <v>86</v>
      </c>
      <c r="F88" s="1" t="s">
        <v>1</v>
      </c>
      <c r="G88" s="1" t="s">
        <v>87</v>
      </c>
      <c r="H88" s="1" t="s">
        <v>362</v>
      </c>
      <c r="I88" s="1"/>
      <c r="J88" s="1">
        <v>3</v>
      </c>
      <c r="K88" s="3">
        <v>64.989999999999995</v>
      </c>
      <c r="L88" s="3">
        <v>194.96999999999997</v>
      </c>
    </row>
    <row r="89" spans="1:12" x14ac:dyDescent="0.25">
      <c r="A89" s="1">
        <v>38910</v>
      </c>
      <c r="B89" s="1">
        <v>20136203</v>
      </c>
      <c r="C89" s="1">
        <v>7171321</v>
      </c>
      <c r="D89" s="2">
        <v>6941057413105</v>
      </c>
      <c r="E89" s="1" t="s">
        <v>86</v>
      </c>
      <c r="F89" s="1" t="s">
        <v>1</v>
      </c>
      <c r="G89" s="1" t="s">
        <v>87</v>
      </c>
      <c r="H89" s="1" t="s">
        <v>888</v>
      </c>
      <c r="I89" s="1"/>
      <c r="J89" s="1">
        <v>1</v>
      </c>
      <c r="K89" s="3">
        <v>19.989999999999998</v>
      </c>
      <c r="L89" s="3">
        <v>19.989999999999998</v>
      </c>
    </row>
    <row r="90" spans="1:12" x14ac:dyDescent="0.25">
      <c r="A90" s="1">
        <v>38910</v>
      </c>
      <c r="B90" s="1">
        <v>20136206</v>
      </c>
      <c r="C90" s="1">
        <v>7171324</v>
      </c>
      <c r="D90" s="2">
        <v>6941057402239</v>
      </c>
      <c r="E90" s="1" t="s">
        <v>86</v>
      </c>
      <c r="F90" s="1" t="s">
        <v>1</v>
      </c>
      <c r="G90" s="1" t="s">
        <v>87</v>
      </c>
      <c r="H90" s="1" t="s">
        <v>889</v>
      </c>
      <c r="I90" s="1"/>
      <c r="J90" s="1">
        <v>1</v>
      </c>
      <c r="K90" s="3">
        <v>19.989999999999998</v>
      </c>
      <c r="L90" s="3">
        <v>19.989999999999998</v>
      </c>
    </row>
    <row r="91" spans="1:12" x14ac:dyDescent="0.25">
      <c r="A91" s="1">
        <v>40429</v>
      </c>
      <c r="B91" s="1">
        <v>20191075</v>
      </c>
      <c r="C91" s="1">
        <v>7185591</v>
      </c>
      <c r="D91" s="2">
        <v>4008838221532</v>
      </c>
      <c r="E91" s="1" t="s">
        <v>7</v>
      </c>
      <c r="F91" s="1" t="s">
        <v>1</v>
      </c>
      <c r="G91" s="1" t="s">
        <v>8</v>
      </c>
      <c r="H91" s="1" t="s">
        <v>890</v>
      </c>
      <c r="I91" s="1"/>
      <c r="J91" s="1">
        <v>3</v>
      </c>
      <c r="K91" s="3">
        <v>12.99</v>
      </c>
      <c r="L91" s="3">
        <v>38.97</v>
      </c>
    </row>
    <row r="92" spans="1:12" x14ac:dyDescent="0.25">
      <c r="A92" s="1">
        <v>41599</v>
      </c>
      <c r="B92" s="1">
        <v>20387703</v>
      </c>
      <c r="C92" s="1">
        <v>7249377</v>
      </c>
      <c r="D92" s="2">
        <v>8681181784730</v>
      </c>
      <c r="E92" s="1" t="s">
        <v>347</v>
      </c>
      <c r="F92" s="1" t="s">
        <v>1</v>
      </c>
      <c r="G92" s="1" t="s">
        <v>54</v>
      </c>
      <c r="H92" s="1" t="s">
        <v>891</v>
      </c>
      <c r="I92" s="1" t="s">
        <v>892</v>
      </c>
      <c r="J92" s="1">
        <v>1</v>
      </c>
      <c r="K92" s="3">
        <v>40</v>
      </c>
      <c r="L92" s="3">
        <v>40</v>
      </c>
    </row>
    <row r="93" spans="1:12" x14ac:dyDescent="0.25">
      <c r="A93" s="1">
        <v>41599</v>
      </c>
      <c r="B93" s="1">
        <v>20387712</v>
      </c>
      <c r="C93" s="1">
        <v>7249380</v>
      </c>
      <c r="D93" s="2">
        <v>8681181784747</v>
      </c>
      <c r="E93" s="1" t="s">
        <v>347</v>
      </c>
      <c r="F93" s="1" t="s">
        <v>1</v>
      </c>
      <c r="G93" s="1" t="s">
        <v>54</v>
      </c>
      <c r="H93" s="1" t="s">
        <v>893</v>
      </c>
      <c r="I93" s="1" t="s">
        <v>892</v>
      </c>
      <c r="J93" s="1">
        <v>2</v>
      </c>
      <c r="K93" s="3">
        <v>40</v>
      </c>
      <c r="L93" s="3">
        <v>80</v>
      </c>
    </row>
    <row r="94" spans="1:12" x14ac:dyDescent="0.25">
      <c r="A94" s="1">
        <v>41599</v>
      </c>
      <c r="B94" s="1">
        <v>20387724</v>
      </c>
      <c r="C94" s="1">
        <v>7249384</v>
      </c>
      <c r="D94" s="2">
        <v>8681181784754</v>
      </c>
      <c r="E94" s="1" t="s">
        <v>347</v>
      </c>
      <c r="F94" s="1" t="s">
        <v>1</v>
      </c>
      <c r="G94" s="1" t="s">
        <v>54</v>
      </c>
      <c r="H94" s="1" t="s">
        <v>894</v>
      </c>
      <c r="I94" s="1" t="s">
        <v>892</v>
      </c>
      <c r="J94" s="1">
        <v>1</v>
      </c>
      <c r="K94" s="3">
        <v>40</v>
      </c>
      <c r="L94" s="3">
        <v>40</v>
      </c>
    </row>
    <row r="95" spans="1:12" x14ac:dyDescent="0.25">
      <c r="A95" s="1">
        <v>41848</v>
      </c>
      <c r="B95" s="1">
        <v>20512547</v>
      </c>
      <c r="C95" s="1">
        <v>7289151</v>
      </c>
      <c r="D95" s="2">
        <v>3664944092575</v>
      </c>
      <c r="E95" s="1" t="s">
        <v>168</v>
      </c>
      <c r="F95" s="1" t="s">
        <v>1</v>
      </c>
      <c r="G95" s="1" t="s">
        <v>70</v>
      </c>
      <c r="H95" s="1" t="s">
        <v>377</v>
      </c>
      <c r="I95" s="1"/>
      <c r="J95" s="1">
        <v>2</v>
      </c>
      <c r="K95" s="3">
        <v>50</v>
      </c>
      <c r="L95" s="3">
        <v>100</v>
      </c>
    </row>
    <row r="96" spans="1:12" x14ac:dyDescent="0.25">
      <c r="A96" s="1">
        <v>40416</v>
      </c>
      <c r="B96" s="1">
        <v>20547628</v>
      </c>
      <c r="C96" s="1">
        <v>7299425</v>
      </c>
      <c r="D96" s="2">
        <v>7391482034984</v>
      </c>
      <c r="E96" s="1" t="s">
        <v>228</v>
      </c>
      <c r="F96" s="1" t="s">
        <v>1</v>
      </c>
      <c r="G96" s="1" t="s">
        <v>70</v>
      </c>
      <c r="H96" s="1" t="s">
        <v>895</v>
      </c>
      <c r="I96" s="1"/>
      <c r="J96" s="1">
        <v>1</v>
      </c>
      <c r="K96" s="3">
        <v>31.97</v>
      </c>
      <c r="L96" s="3">
        <v>31.97</v>
      </c>
    </row>
    <row r="97" spans="1:12" x14ac:dyDescent="0.25">
      <c r="A97" s="1">
        <v>40416</v>
      </c>
      <c r="B97" s="1">
        <v>20547630</v>
      </c>
      <c r="C97" s="1">
        <v>7299427</v>
      </c>
      <c r="D97" s="2">
        <v>7391482035059</v>
      </c>
      <c r="E97" s="1" t="s">
        <v>165</v>
      </c>
      <c r="F97" s="1" t="s">
        <v>1</v>
      </c>
      <c r="G97" s="1" t="s">
        <v>70</v>
      </c>
      <c r="H97" s="1" t="s">
        <v>896</v>
      </c>
      <c r="I97" s="1"/>
      <c r="J97" s="1">
        <v>1</v>
      </c>
      <c r="K97" s="3">
        <v>47.81</v>
      </c>
      <c r="L97" s="3">
        <v>47.81</v>
      </c>
    </row>
    <row r="98" spans="1:12" x14ac:dyDescent="0.25">
      <c r="A98" s="1">
        <v>40416</v>
      </c>
      <c r="B98" s="1">
        <v>20547644</v>
      </c>
      <c r="C98" s="1">
        <v>7299441</v>
      </c>
      <c r="D98" s="2">
        <v>7391482035271</v>
      </c>
      <c r="E98" s="1" t="s">
        <v>165</v>
      </c>
      <c r="F98" s="1" t="s">
        <v>1</v>
      </c>
      <c r="G98" s="1" t="s">
        <v>70</v>
      </c>
      <c r="H98" s="1" t="s">
        <v>897</v>
      </c>
      <c r="I98" s="1"/>
      <c r="J98" s="1">
        <v>1</v>
      </c>
      <c r="K98" s="3">
        <v>10.8</v>
      </c>
      <c r="L98" s="3">
        <v>10.8</v>
      </c>
    </row>
    <row r="99" spans="1:12" x14ac:dyDescent="0.25">
      <c r="A99" s="1">
        <v>43079</v>
      </c>
      <c r="B99" s="1">
        <v>20560591</v>
      </c>
      <c r="C99" s="1">
        <v>7302864</v>
      </c>
      <c r="D99" s="2">
        <v>7350071073360</v>
      </c>
      <c r="E99" s="1" t="s">
        <v>898</v>
      </c>
      <c r="F99" s="1" t="s">
        <v>1</v>
      </c>
      <c r="G99" s="1" t="s">
        <v>156</v>
      </c>
      <c r="H99" s="1" t="s">
        <v>899</v>
      </c>
      <c r="I99" s="1"/>
      <c r="J99" s="1">
        <v>1</v>
      </c>
      <c r="K99" s="3">
        <v>97.44</v>
      </c>
      <c r="L99" s="3">
        <v>97.44</v>
      </c>
    </row>
    <row r="100" spans="1:12" x14ac:dyDescent="0.25">
      <c r="A100" s="1">
        <v>42962</v>
      </c>
      <c r="B100" s="1">
        <v>20774985</v>
      </c>
      <c r="C100" s="1">
        <v>7359059</v>
      </c>
      <c r="D100" s="2">
        <v>6459859840062</v>
      </c>
      <c r="E100" s="1" t="s">
        <v>158</v>
      </c>
      <c r="F100" s="1" t="s">
        <v>1</v>
      </c>
      <c r="G100" s="1" t="s">
        <v>156</v>
      </c>
      <c r="H100" s="1" t="s">
        <v>380</v>
      </c>
      <c r="I100" s="1"/>
      <c r="J100" s="1">
        <v>3</v>
      </c>
      <c r="K100" s="3">
        <v>65</v>
      </c>
      <c r="L100" s="3">
        <v>195</v>
      </c>
    </row>
    <row r="101" spans="1:12" x14ac:dyDescent="0.25">
      <c r="A101" s="1">
        <v>40434</v>
      </c>
      <c r="B101" s="1">
        <v>20817147</v>
      </c>
      <c r="C101" s="1">
        <v>7371556</v>
      </c>
      <c r="D101" s="2">
        <v>4008838279380</v>
      </c>
      <c r="E101" s="1" t="s">
        <v>7</v>
      </c>
      <c r="F101" s="1" t="s">
        <v>1</v>
      </c>
      <c r="G101" s="1" t="s">
        <v>82</v>
      </c>
      <c r="H101" s="1" t="s">
        <v>387</v>
      </c>
      <c r="I101" s="1"/>
      <c r="J101" s="1">
        <v>1</v>
      </c>
      <c r="K101" s="3">
        <v>9.99</v>
      </c>
      <c r="L101" s="3">
        <v>9.99</v>
      </c>
    </row>
    <row r="102" spans="1:12" x14ac:dyDescent="0.25">
      <c r="A102" s="1">
        <v>42072</v>
      </c>
      <c r="B102" s="1">
        <v>20865140</v>
      </c>
      <c r="C102" s="1">
        <v>7386159</v>
      </c>
      <c r="D102" s="2">
        <v>3760093541329</v>
      </c>
      <c r="E102" s="1" t="s">
        <v>245</v>
      </c>
      <c r="F102" s="1" t="s">
        <v>1</v>
      </c>
      <c r="G102" s="1" t="s">
        <v>61</v>
      </c>
      <c r="H102" s="1" t="s">
        <v>396</v>
      </c>
      <c r="I102" s="1"/>
      <c r="J102" s="1">
        <v>1</v>
      </c>
      <c r="K102" s="3">
        <v>56.7</v>
      </c>
      <c r="L102" s="3">
        <v>56.7</v>
      </c>
    </row>
    <row r="103" spans="1:12" x14ac:dyDescent="0.25">
      <c r="A103" s="1">
        <v>42072</v>
      </c>
      <c r="B103" s="1">
        <v>20865222</v>
      </c>
      <c r="C103" s="1">
        <v>7386241</v>
      </c>
      <c r="D103" s="2">
        <v>3760093540339</v>
      </c>
      <c r="E103" s="1" t="s">
        <v>245</v>
      </c>
      <c r="F103" s="1" t="s">
        <v>1</v>
      </c>
      <c r="G103" s="1" t="s">
        <v>61</v>
      </c>
      <c r="H103" s="1" t="s">
        <v>402</v>
      </c>
      <c r="I103" s="1"/>
      <c r="J103" s="1">
        <v>1</v>
      </c>
      <c r="K103" s="3">
        <v>20.7</v>
      </c>
      <c r="L103" s="3">
        <v>20.7</v>
      </c>
    </row>
    <row r="104" spans="1:12" x14ac:dyDescent="0.25">
      <c r="A104" s="1">
        <v>42072</v>
      </c>
      <c r="B104" s="1">
        <v>20865227</v>
      </c>
      <c r="C104" s="1">
        <v>7386246</v>
      </c>
      <c r="D104" s="2">
        <v>3760093540384</v>
      </c>
      <c r="E104" s="1" t="s">
        <v>243</v>
      </c>
      <c r="F104" s="1" t="s">
        <v>1</v>
      </c>
      <c r="G104" s="1" t="s">
        <v>61</v>
      </c>
      <c r="H104" s="1" t="s">
        <v>405</v>
      </c>
      <c r="I104" s="1"/>
      <c r="J104" s="1">
        <v>1</v>
      </c>
      <c r="K104" s="3">
        <v>38.700000000000003</v>
      </c>
      <c r="L104" s="3">
        <v>38.700000000000003</v>
      </c>
    </row>
    <row r="105" spans="1:12" x14ac:dyDescent="0.25">
      <c r="A105" s="1">
        <v>42072</v>
      </c>
      <c r="B105" s="1">
        <v>20865228</v>
      </c>
      <c r="C105" s="1">
        <v>7386247</v>
      </c>
      <c r="D105" s="2">
        <v>3760093540391</v>
      </c>
      <c r="E105" s="1" t="s">
        <v>243</v>
      </c>
      <c r="F105" s="1" t="s">
        <v>1</v>
      </c>
      <c r="G105" s="1" t="s">
        <v>61</v>
      </c>
      <c r="H105" s="1" t="s">
        <v>406</v>
      </c>
      <c r="I105" s="1"/>
      <c r="J105" s="1">
        <v>1</v>
      </c>
      <c r="K105" s="3">
        <v>29.7</v>
      </c>
      <c r="L105" s="3">
        <v>29.7</v>
      </c>
    </row>
    <row r="106" spans="1:12" x14ac:dyDescent="0.25">
      <c r="A106" s="1">
        <v>42072</v>
      </c>
      <c r="B106" s="1">
        <v>20865237</v>
      </c>
      <c r="C106" s="1">
        <v>7386256</v>
      </c>
      <c r="D106" s="2">
        <v>3760093540025</v>
      </c>
      <c r="E106" s="1" t="s">
        <v>243</v>
      </c>
      <c r="F106" s="1" t="s">
        <v>1</v>
      </c>
      <c r="G106" s="1" t="s">
        <v>61</v>
      </c>
      <c r="H106" s="1" t="s">
        <v>410</v>
      </c>
      <c r="I106" s="1"/>
      <c r="J106" s="1">
        <v>1</v>
      </c>
      <c r="K106" s="3">
        <v>43.5</v>
      </c>
      <c r="L106" s="3">
        <v>43.5</v>
      </c>
    </row>
    <row r="107" spans="1:12" x14ac:dyDescent="0.25">
      <c r="A107" s="1">
        <v>42072</v>
      </c>
      <c r="B107" s="1">
        <v>20865242</v>
      </c>
      <c r="C107" s="1">
        <v>7386261</v>
      </c>
      <c r="D107" s="2">
        <v>3760093540070</v>
      </c>
      <c r="E107" s="1" t="s">
        <v>243</v>
      </c>
      <c r="F107" s="1" t="s">
        <v>1</v>
      </c>
      <c r="G107" s="1" t="s">
        <v>61</v>
      </c>
      <c r="H107" s="1" t="s">
        <v>900</v>
      </c>
      <c r="I107" s="1"/>
      <c r="J107" s="1">
        <v>2</v>
      </c>
      <c r="K107" s="3">
        <v>29.7</v>
      </c>
      <c r="L107" s="3">
        <v>59.4</v>
      </c>
    </row>
    <row r="108" spans="1:12" x14ac:dyDescent="0.25">
      <c r="A108" s="1">
        <v>42072</v>
      </c>
      <c r="B108" s="1">
        <v>20865255</v>
      </c>
      <c r="C108" s="1">
        <v>7386274</v>
      </c>
      <c r="D108" s="2">
        <v>3760093540551</v>
      </c>
      <c r="E108" s="1" t="s">
        <v>243</v>
      </c>
      <c r="F108" s="1" t="s">
        <v>1</v>
      </c>
      <c r="G108" s="1" t="s">
        <v>61</v>
      </c>
      <c r="H108" s="1" t="s">
        <v>411</v>
      </c>
      <c r="I108" s="1"/>
      <c r="J108" s="1">
        <v>2</v>
      </c>
      <c r="K108" s="3">
        <v>51.12</v>
      </c>
      <c r="L108" s="3">
        <v>102.24</v>
      </c>
    </row>
    <row r="109" spans="1:12" x14ac:dyDescent="0.25">
      <c r="A109" s="1">
        <v>40085</v>
      </c>
      <c r="B109" s="1">
        <v>20870255</v>
      </c>
      <c r="C109" s="1">
        <v>7387747</v>
      </c>
      <c r="D109" s="2">
        <v>4044935011041</v>
      </c>
      <c r="E109" s="1" t="s">
        <v>148</v>
      </c>
      <c r="F109" s="1" t="s">
        <v>1</v>
      </c>
      <c r="G109" s="1" t="s">
        <v>16</v>
      </c>
      <c r="H109" s="1" t="s">
        <v>901</v>
      </c>
      <c r="I109" s="1"/>
      <c r="J109" s="1">
        <v>1</v>
      </c>
      <c r="K109" s="3">
        <v>29.99</v>
      </c>
      <c r="L109" s="3">
        <v>29.99</v>
      </c>
    </row>
    <row r="110" spans="1:12" x14ac:dyDescent="0.25">
      <c r="A110" s="1">
        <v>43302</v>
      </c>
      <c r="B110" s="1">
        <v>20977144</v>
      </c>
      <c r="C110" s="1">
        <v>7418360</v>
      </c>
      <c r="D110" s="2">
        <v>5413184601232</v>
      </c>
      <c r="E110" s="1" t="s">
        <v>423</v>
      </c>
      <c r="F110" s="1" t="s">
        <v>1</v>
      </c>
      <c r="G110" s="1" t="s">
        <v>118</v>
      </c>
      <c r="H110" s="1" t="s">
        <v>902</v>
      </c>
      <c r="I110" s="1"/>
      <c r="J110" s="1">
        <v>1</v>
      </c>
      <c r="K110" s="3">
        <v>59</v>
      </c>
      <c r="L110" s="3">
        <v>59</v>
      </c>
    </row>
    <row r="111" spans="1:12" x14ac:dyDescent="0.25">
      <c r="A111" s="1">
        <v>43302</v>
      </c>
      <c r="B111" s="1">
        <v>20977162</v>
      </c>
      <c r="C111" s="1">
        <v>7418378</v>
      </c>
      <c r="D111" s="2">
        <v>5413184690076</v>
      </c>
      <c r="E111" s="1" t="s">
        <v>423</v>
      </c>
      <c r="F111" s="1" t="s">
        <v>1</v>
      </c>
      <c r="G111" s="1" t="s">
        <v>118</v>
      </c>
      <c r="H111" s="1" t="s">
        <v>903</v>
      </c>
      <c r="I111" s="1"/>
      <c r="J111" s="1">
        <v>1</v>
      </c>
      <c r="K111" s="3">
        <v>26</v>
      </c>
      <c r="L111" s="3">
        <v>26</v>
      </c>
    </row>
    <row r="112" spans="1:12" x14ac:dyDescent="0.25">
      <c r="A112" s="1">
        <v>44792</v>
      </c>
      <c r="B112" s="1">
        <v>21208686</v>
      </c>
      <c r="C112" s="1">
        <v>7481984</v>
      </c>
      <c r="D112" s="2">
        <v>3523930093357</v>
      </c>
      <c r="E112" s="1" t="s">
        <v>904</v>
      </c>
      <c r="F112" s="1" t="s">
        <v>1</v>
      </c>
      <c r="G112" s="1" t="s">
        <v>118</v>
      </c>
      <c r="H112" s="1" t="s">
        <v>905</v>
      </c>
      <c r="I112" s="1"/>
      <c r="J112" s="1">
        <v>1</v>
      </c>
      <c r="K112" s="3">
        <v>73.2</v>
      </c>
      <c r="L112" s="3">
        <v>73.2</v>
      </c>
    </row>
    <row r="113" spans="1:12" x14ac:dyDescent="0.25">
      <c r="A113" s="1">
        <v>44254</v>
      </c>
      <c r="B113" s="1">
        <v>21276204</v>
      </c>
      <c r="C113" s="1">
        <v>7498670</v>
      </c>
      <c r="D113" s="2">
        <v>4009049522548</v>
      </c>
      <c r="E113" s="1" t="s">
        <v>104</v>
      </c>
      <c r="F113" s="1" t="s">
        <v>1</v>
      </c>
      <c r="G113" s="1" t="s">
        <v>11</v>
      </c>
      <c r="H113" s="1" t="s">
        <v>906</v>
      </c>
      <c r="I113" s="1"/>
      <c r="J113" s="1">
        <v>1</v>
      </c>
      <c r="K113" s="3">
        <v>49.99</v>
      </c>
      <c r="L113" s="3">
        <v>49.99</v>
      </c>
    </row>
    <row r="114" spans="1:12" x14ac:dyDescent="0.25">
      <c r="A114" s="1">
        <v>42064</v>
      </c>
      <c r="B114" s="1">
        <v>21449650</v>
      </c>
      <c r="C114" s="1">
        <v>7551182</v>
      </c>
      <c r="D114" s="2">
        <v>3121040071731</v>
      </c>
      <c r="E114" s="1" t="s">
        <v>117</v>
      </c>
      <c r="F114" s="1" t="s">
        <v>1</v>
      </c>
      <c r="G114" s="1" t="s">
        <v>156</v>
      </c>
      <c r="H114" s="1" t="s">
        <v>439</v>
      </c>
      <c r="I114" s="1"/>
      <c r="J114" s="1">
        <v>2</v>
      </c>
      <c r="K114" s="3">
        <v>119.99</v>
      </c>
      <c r="L114" s="3">
        <v>239.98</v>
      </c>
    </row>
    <row r="115" spans="1:12" x14ac:dyDescent="0.25">
      <c r="A115" s="1">
        <v>45502</v>
      </c>
      <c r="B115" s="1">
        <v>21475769</v>
      </c>
      <c r="C115" s="1">
        <v>7558741</v>
      </c>
      <c r="D115" s="2">
        <v>3760293960456</v>
      </c>
      <c r="E115" s="1" t="s">
        <v>441</v>
      </c>
      <c r="F115" s="1" t="s">
        <v>1</v>
      </c>
      <c r="G115" s="1" t="s">
        <v>11</v>
      </c>
      <c r="H115" s="1" t="s">
        <v>907</v>
      </c>
      <c r="I115" s="1"/>
      <c r="J115" s="1">
        <v>1</v>
      </c>
      <c r="K115" s="3">
        <v>489.9</v>
      </c>
      <c r="L115" s="3">
        <v>489.9</v>
      </c>
    </row>
    <row r="116" spans="1:12" x14ac:dyDescent="0.25">
      <c r="A116" s="1">
        <v>45502</v>
      </c>
      <c r="B116" s="1">
        <v>21475819</v>
      </c>
      <c r="C116" s="1">
        <v>7558791</v>
      </c>
      <c r="D116" s="2">
        <v>3760293960050</v>
      </c>
      <c r="E116" s="1" t="s">
        <v>441</v>
      </c>
      <c r="F116" s="1" t="s">
        <v>1</v>
      </c>
      <c r="G116" s="1" t="s">
        <v>82</v>
      </c>
      <c r="H116" s="1" t="s">
        <v>908</v>
      </c>
      <c r="I116" s="1"/>
      <c r="J116" s="1">
        <v>1</v>
      </c>
      <c r="K116" s="3">
        <v>79.900000000000006</v>
      </c>
      <c r="L116" s="3">
        <v>79.900000000000006</v>
      </c>
    </row>
    <row r="117" spans="1:12" x14ac:dyDescent="0.25">
      <c r="A117" s="1">
        <v>45502</v>
      </c>
      <c r="B117" s="1">
        <v>21475821</v>
      </c>
      <c r="C117" s="1">
        <v>7558793</v>
      </c>
      <c r="D117" s="2">
        <v>3760293960098</v>
      </c>
      <c r="E117" s="1" t="s">
        <v>441</v>
      </c>
      <c r="F117" s="1" t="s">
        <v>1</v>
      </c>
      <c r="G117" s="1" t="s">
        <v>82</v>
      </c>
      <c r="H117" s="1" t="s">
        <v>447</v>
      </c>
      <c r="I117" s="1"/>
      <c r="J117" s="1">
        <v>2</v>
      </c>
      <c r="K117" s="3">
        <v>99.9</v>
      </c>
      <c r="L117" s="3">
        <v>199.8</v>
      </c>
    </row>
    <row r="118" spans="1:12" x14ac:dyDescent="0.25">
      <c r="A118" s="1">
        <v>45502</v>
      </c>
      <c r="B118" s="1">
        <v>21475823</v>
      </c>
      <c r="C118" s="1">
        <v>7558795</v>
      </c>
      <c r="D118" s="2">
        <v>3760293960142</v>
      </c>
      <c r="E118" s="1" t="s">
        <v>441</v>
      </c>
      <c r="F118" s="1" t="s">
        <v>1</v>
      </c>
      <c r="G118" s="1" t="s">
        <v>82</v>
      </c>
      <c r="H118" s="1" t="s">
        <v>449</v>
      </c>
      <c r="I118" s="1"/>
      <c r="J118" s="1">
        <v>1</v>
      </c>
      <c r="K118" s="3">
        <v>99.9</v>
      </c>
      <c r="L118" s="3">
        <v>99.9</v>
      </c>
    </row>
    <row r="119" spans="1:12" x14ac:dyDescent="0.25">
      <c r="A119" s="1">
        <v>42264</v>
      </c>
      <c r="B119" s="1">
        <v>21540983</v>
      </c>
      <c r="C119" s="1">
        <v>7578079</v>
      </c>
      <c r="D119" s="2">
        <v>4002541296351</v>
      </c>
      <c r="E119" s="1" t="s">
        <v>47</v>
      </c>
      <c r="F119" s="1" t="s">
        <v>1</v>
      </c>
      <c r="G119" s="1" t="s">
        <v>70</v>
      </c>
      <c r="H119" s="1" t="s">
        <v>452</v>
      </c>
      <c r="I119" s="1"/>
      <c r="J119" s="1">
        <v>9</v>
      </c>
      <c r="K119" s="3">
        <v>99.95</v>
      </c>
      <c r="L119" s="3">
        <v>899.55000000000007</v>
      </c>
    </row>
    <row r="120" spans="1:12" x14ac:dyDescent="0.25">
      <c r="A120" s="1">
        <v>44838</v>
      </c>
      <c r="B120" s="1">
        <v>21556787</v>
      </c>
      <c r="C120" s="1">
        <v>7583005</v>
      </c>
      <c r="D120" s="2">
        <v>4020607626683</v>
      </c>
      <c r="E120" s="1" t="s">
        <v>99</v>
      </c>
      <c r="F120" s="1" t="s">
        <v>1</v>
      </c>
      <c r="G120" s="1" t="s">
        <v>70</v>
      </c>
      <c r="H120" s="1" t="s">
        <v>456</v>
      </c>
      <c r="I120" s="1"/>
      <c r="J120" s="1">
        <v>1</v>
      </c>
      <c r="K120" s="3">
        <v>36.5</v>
      </c>
      <c r="L120" s="3">
        <v>36.5</v>
      </c>
    </row>
    <row r="121" spans="1:12" x14ac:dyDescent="0.25">
      <c r="A121" s="1">
        <v>42074</v>
      </c>
      <c r="B121" s="1">
        <v>21564754</v>
      </c>
      <c r="C121" s="1">
        <v>7585114</v>
      </c>
      <c r="D121" s="2">
        <v>3760093542128</v>
      </c>
      <c r="E121" s="1" t="s">
        <v>243</v>
      </c>
      <c r="F121" s="1" t="s">
        <v>1</v>
      </c>
      <c r="G121" s="1" t="s">
        <v>61</v>
      </c>
      <c r="H121" s="1" t="s">
        <v>459</v>
      </c>
      <c r="I121" s="1"/>
      <c r="J121" s="1">
        <v>4</v>
      </c>
      <c r="K121" s="3">
        <v>25.5</v>
      </c>
      <c r="L121" s="3">
        <v>102</v>
      </c>
    </row>
    <row r="122" spans="1:12" x14ac:dyDescent="0.25">
      <c r="A122" s="1">
        <v>42074</v>
      </c>
      <c r="B122" s="1">
        <v>21564757</v>
      </c>
      <c r="C122" s="1">
        <v>7585117</v>
      </c>
      <c r="D122" s="2">
        <v>3760093542142</v>
      </c>
      <c r="E122" s="1" t="s">
        <v>243</v>
      </c>
      <c r="F122" s="1" t="s">
        <v>1</v>
      </c>
      <c r="G122" s="1" t="s">
        <v>61</v>
      </c>
      <c r="H122" s="1" t="s">
        <v>461</v>
      </c>
      <c r="I122" s="1"/>
      <c r="J122" s="1">
        <v>1</v>
      </c>
      <c r="K122" s="3">
        <v>24</v>
      </c>
      <c r="L122" s="3">
        <v>24</v>
      </c>
    </row>
    <row r="123" spans="1:12" x14ac:dyDescent="0.25">
      <c r="A123" s="1">
        <v>42074</v>
      </c>
      <c r="B123" s="1">
        <v>21564758</v>
      </c>
      <c r="C123" s="1">
        <v>7585118</v>
      </c>
      <c r="D123" s="2">
        <v>3760093541909</v>
      </c>
      <c r="E123" s="1" t="s">
        <v>243</v>
      </c>
      <c r="F123" s="1" t="s">
        <v>1</v>
      </c>
      <c r="G123" s="1" t="s">
        <v>61</v>
      </c>
      <c r="H123" s="1" t="s">
        <v>462</v>
      </c>
      <c r="I123" s="1"/>
      <c r="J123" s="1">
        <v>1</v>
      </c>
      <c r="K123" s="3">
        <v>26.7</v>
      </c>
      <c r="L123" s="3">
        <v>26.7</v>
      </c>
    </row>
    <row r="124" spans="1:12" x14ac:dyDescent="0.25">
      <c r="A124" s="1">
        <v>42074</v>
      </c>
      <c r="B124" s="1">
        <v>21564775</v>
      </c>
      <c r="C124" s="1">
        <v>7585135</v>
      </c>
      <c r="D124" s="2">
        <v>3760093542159</v>
      </c>
      <c r="E124" s="1" t="s">
        <v>243</v>
      </c>
      <c r="F124" s="1" t="s">
        <v>1</v>
      </c>
      <c r="G124" s="1" t="s">
        <v>61</v>
      </c>
      <c r="H124" s="1" t="s">
        <v>909</v>
      </c>
      <c r="I124" s="1"/>
      <c r="J124" s="1">
        <v>3</v>
      </c>
      <c r="K124" s="3">
        <v>38.700000000000003</v>
      </c>
      <c r="L124" s="3">
        <v>116.10000000000001</v>
      </c>
    </row>
    <row r="125" spans="1:12" x14ac:dyDescent="0.25">
      <c r="A125" s="1">
        <v>42074</v>
      </c>
      <c r="B125" s="1">
        <v>21564781</v>
      </c>
      <c r="C125" s="1">
        <v>7585141</v>
      </c>
      <c r="D125" s="2">
        <v>3760093541855</v>
      </c>
      <c r="E125" s="1" t="s">
        <v>245</v>
      </c>
      <c r="F125" s="1" t="s">
        <v>1</v>
      </c>
      <c r="G125" s="1" t="s">
        <v>61</v>
      </c>
      <c r="H125" s="1" t="s">
        <v>464</v>
      </c>
      <c r="I125" s="1"/>
      <c r="J125" s="1">
        <v>1</v>
      </c>
      <c r="K125" s="3">
        <v>29.4</v>
      </c>
      <c r="L125" s="3">
        <v>29.4</v>
      </c>
    </row>
    <row r="126" spans="1:12" x14ac:dyDescent="0.25">
      <c r="A126" s="1">
        <v>42074</v>
      </c>
      <c r="B126" s="1">
        <v>21564785</v>
      </c>
      <c r="C126" s="1">
        <v>7585145</v>
      </c>
      <c r="D126" s="2">
        <v>3760093541923</v>
      </c>
      <c r="E126" s="1" t="s">
        <v>243</v>
      </c>
      <c r="F126" s="1" t="s">
        <v>1</v>
      </c>
      <c r="G126" s="1" t="s">
        <v>61</v>
      </c>
      <c r="H126" s="1" t="s">
        <v>465</v>
      </c>
      <c r="I126" s="1"/>
      <c r="J126" s="1">
        <v>1</v>
      </c>
      <c r="K126" s="3">
        <v>24</v>
      </c>
      <c r="L126" s="3">
        <v>24</v>
      </c>
    </row>
    <row r="127" spans="1:12" x14ac:dyDescent="0.25">
      <c r="A127" s="1">
        <v>42074</v>
      </c>
      <c r="B127" s="1">
        <v>21564789</v>
      </c>
      <c r="C127" s="1">
        <v>7585149</v>
      </c>
      <c r="D127" s="2">
        <v>3760093542104</v>
      </c>
      <c r="E127" s="1" t="s">
        <v>245</v>
      </c>
      <c r="F127" s="1" t="s">
        <v>1</v>
      </c>
      <c r="G127" s="1" t="s">
        <v>61</v>
      </c>
      <c r="H127" s="1" t="s">
        <v>466</v>
      </c>
      <c r="I127" s="1"/>
      <c r="J127" s="1">
        <v>2</v>
      </c>
      <c r="K127" s="3">
        <v>69</v>
      </c>
      <c r="L127" s="3">
        <v>138</v>
      </c>
    </row>
    <row r="128" spans="1:12" x14ac:dyDescent="0.25">
      <c r="A128" s="1">
        <v>42074</v>
      </c>
      <c r="B128" s="1">
        <v>21564791</v>
      </c>
      <c r="C128" s="1">
        <v>7585151</v>
      </c>
      <c r="D128" s="2">
        <v>3760093541701</v>
      </c>
      <c r="E128" s="1" t="s">
        <v>243</v>
      </c>
      <c r="F128" s="1" t="s">
        <v>1</v>
      </c>
      <c r="G128" s="1" t="s">
        <v>61</v>
      </c>
      <c r="H128" s="1" t="s">
        <v>910</v>
      </c>
      <c r="I128" s="1"/>
      <c r="J128" s="1">
        <v>1</v>
      </c>
      <c r="K128" s="3">
        <v>21</v>
      </c>
      <c r="L128" s="3">
        <v>21</v>
      </c>
    </row>
    <row r="129" spans="1:12" x14ac:dyDescent="0.25">
      <c r="A129" s="1">
        <v>42074</v>
      </c>
      <c r="B129" s="1">
        <v>21564794</v>
      </c>
      <c r="C129" s="1">
        <v>7585154</v>
      </c>
      <c r="D129" s="2">
        <v>3760093541862</v>
      </c>
      <c r="E129" s="1" t="s">
        <v>243</v>
      </c>
      <c r="F129" s="1" t="s">
        <v>1</v>
      </c>
      <c r="G129" s="1" t="s">
        <v>61</v>
      </c>
      <c r="H129" s="1" t="s">
        <v>468</v>
      </c>
      <c r="I129" s="1"/>
      <c r="J129" s="1">
        <v>1</v>
      </c>
      <c r="K129" s="3">
        <v>29.7</v>
      </c>
      <c r="L129" s="3">
        <v>29.7</v>
      </c>
    </row>
    <row r="130" spans="1:12" x14ac:dyDescent="0.25">
      <c r="A130" s="1">
        <v>42074</v>
      </c>
      <c r="B130" s="1">
        <v>21564827</v>
      </c>
      <c r="C130" s="1">
        <v>7585187</v>
      </c>
      <c r="D130" s="2">
        <v>3760093541954</v>
      </c>
      <c r="E130" s="1" t="s">
        <v>243</v>
      </c>
      <c r="F130" s="1" t="s">
        <v>1</v>
      </c>
      <c r="G130" s="1" t="s">
        <v>61</v>
      </c>
      <c r="H130" s="1" t="s">
        <v>470</v>
      </c>
      <c r="I130" s="1"/>
      <c r="J130" s="1">
        <v>1</v>
      </c>
      <c r="K130" s="3">
        <v>22.5</v>
      </c>
      <c r="L130" s="3">
        <v>22.5</v>
      </c>
    </row>
    <row r="131" spans="1:12" x14ac:dyDescent="0.25">
      <c r="A131" s="1">
        <v>42074</v>
      </c>
      <c r="B131" s="1">
        <v>21564830</v>
      </c>
      <c r="C131" s="1">
        <v>7585190</v>
      </c>
      <c r="D131" s="2">
        <v>3760093542197</v>
      </c>
      <c r="E131" s="1" t="s">
        <v>243</v>
      </c>
      <c r="F131" s="1" t="s">
        <v>1</v>
      </c>
      <c r="G131" s="1" t="s">
        <v>61</v>
      </c>
      <c r="H131" s="1" t="s">
        <v>911</v>
      </c>
      <c r="I131" s="1"/>
      <c r="J131" s="1">
        <v>5</v>
      </c>
      <c r="K131" s="3">
        <v>27</v>
      </c>
      <c r="L131" s="3">
        <v>135</v>
      </c>
    </row>
    <row r="132" spans="1:12" x14ac:dyDescent="0.25">
      <c r="A132" s="1">
        <v>44234</v>
      </c>
      <c r="B132" s="1">
        <v>21588108</v>
      </c>
      <c r="C132" s="1">
        <v>7592052</v>
      </c>
      <c r="D132" s="2">
        <v>5413184901318</v>
      </c>
      <c r="E132" s="1" t="s">
        <v>423</v>
      </c>
      <c r="F132" s="1" t="s">
        <v>1</v>
      </c>
      <c r="G132" s="1" t="s">
        <v>118</v>
      </c>
      <c r="H132" s="1" t="s">
        <v>912</v>
      </c>
      <c r="I132" s="1"/>
      <c r="J132" s="1">
        <v>1</v>
      </c>
      <c r="K132" s="3">
        <v>129</v>
      </c>
      <c r="L132" s="3">
        <v>129</v>
      </c>
    </row>
    <row r="133" spans="1:12" x14ac:dyDescent="0.25">
      <c r="A133" s="1">
        <v>44234</v>
      </c>
      <c r="B133" s="1">
        <v>21588123</v>
      </c>
      <c r="C133" s="1">
        <v>7592067</v>
      </c>
      <c r="D133" s="2">
        <v>5413184160616</v>
      </c>
      <c r="E133" s="1" t="s">
        <v>423</v>
      </c>
      <c r="F133" s="1" t="s">
        <v>1</v>
      </c>
      <c r="G133" s="1" t="s">
        <v>118</v>
      </c>
      <c r="H133" s="1" t="s">
        <v>913</v>
      </c>
      <c r="I133" s="1"/>
      <c r="J133" s="1">
        <v>1</v>
      </c>
      <c r="K133" s="3">
        <v>129</v>
      </c>
      <c r="L133" s="3">
        <v>129</v>
      </c>
    </row>
    <row r="134" spans="1:12" x14ac:dyDescent="0.25">
      <c r="A134" s="1">
        <v>42821</v>
      </c>
      <c r="B134" s="1">
        <v>21632600</v>
      </c>
      <c r="C134" s="1">
        <v>7604115</v>
      </c>
      <c r="D134" s="2">
        <v>3301040490187</v>
      </c>
      <c r="E134" s="1" t="s">
        <v>206</v>
      </c>
      <c r="F134" s="1" t="s">
        <v>1</v>
      </c>
      <c r="G134" s="1" t="s">
        <v>5</v>
      </c>
      <c r="H134" s="1" t="s">
        <v>914</v>
      </c>
      <c r="I134" s="1"/>
      <c r="J134" s="1">
        <v>1</v>
      </c>
      <c r="K134" s="3">
        <v>14</v>
      </c>
      <c r="L134" s="3">
        <v>14</v>
      </c>
    </row>
    <row r="135" spans="1:12" x14ac:dyDescent="0.25">
      <c r="A135" s="1">
        <v>43362</v>
      </c>
      <c r="B135" s="1">
        <v>21687140</v>
      </c>
      <c r="C135" s="1">
        <v>7621402</v>
      </c>
      <c r="D135" s="2">
        <v>3664944085362</v>
      </c>
      <c r="E135" s="1" t="s">
        <v>915</v>
      </c>
      <c r="F135" s="1" t="s">
        <v>1</v>
      </c>
      <c r="G135" s="1" t="s">
        <v>5</v>
      </c>
      <c r="H135" s="1" t="s">
        <v>916</v>
      </c>
      <c r="I135" s="1"/>
      <c r="J135" s="1">
        <v>1</v>
      </c>
      <c r="K135" s="3">
        <v>44</v>
      </c>
      <c r="L135" s="3">
        <v>44</v>
      </c>
    </row>
    <row r="136" spans="1:12" x14ac:dyDescent="0.25">
      <c r="A136" s="1">
        <v>45036</v>
      </c>
      <c r="B136" s="1">
        <v>21785315</v>
      </c>
      <c r="C136" s="1">
        <v>7650287</v>
      </c>
      <c r="D136" s="2">
        <v>8681875434132</v>
      </c>
      <c r="E136" s="1" t="s">
        <v>347</v>
      </c>
      <c r="F136" s="1" t="s">
        <v>1</v>
      </c>
      <c r="G136" s="1" t="s">
        <v>54</v>
      </c>
      <c r="H136" s="1" t="s">
        <v>917</v>
      </c>
      <c r="I136" s="1" t="s">
        <v>202</v>
      </c>
      <c r="J136" s="1">
        <v>1</v>
      </c>
      <c r="K136" s="3">
        <v>78.34</v>
      </c>
      <c r="L136" s="3">
        <v>78.34</v>
      </c>
    </row>
    <row r="137" spans="1:12" x14ac:dyDescent="0.25">
      <c r="A137" s="1">
        <v>45036</v>
      </c>
      <c r="B137" s="1">
        <v>21785382</v>
      </c>
      <c r="C137" s="1">
        <v>7650298</v>
      </c>
      <c r="D137" s="2">
        <v>8681875436181</v>
      </c>
      <c r="E137" s="1" t="s">
        <v>347</v>
      </c>
      <c r="F137" s="1" t="s">
        <v>1</v>
      </c>
      <c r="G137" s="1" t="s">
        <v>54</v>
      </c>
      <c r="H137" s="1" t="s">
        <v>918</v>
      </c>
      <c r="I137" s="1" t="s">
        <v>94</v>
      </c>
      <c r="J137" s="1">
        <v>1</v>
      </c>
      <c r="K137" s="3">
        <v>90.52</v>
      </c>
      <c r="L137" s="3">
        <v>90.52</v>
      </c>
    </row>
    <row r="138" spans="1:12" x14ac:dyDescent="0.25">
      <c r="A138" s="1">
        <v>45036</v>
      </c>
      <c r="B138" s="1">
        <v>21785530</v>
      </c>
      <c r="C138" s="1">
        <v>7650323</v>
      </c>
      <c r="D138" s="2">
        <v>8681875440058</v>
      </c>
      <c r="E138" s="1" t="s">
        <v>347</v>
      </c>
      <c r="F138" s="1" t="s">
        <v>1</v>
      </c>
      <c r="G138" s="1" t="s">
        <v>54</v>
      </c>
      <c r="H138" s="1" t="s">
        <v>919</v>
      </c>
      <c r="I138" s="1" t="s">
        <v>330</v>
      </c>
      <c r="J138" s="1">
        <v>2</v>
      </c>
      <c r="K138" s="3">
        <v>83.02</v>
      </c>
      <c r="L138" s="3">
        <v>166.04</v>
      </c>
    </row>
    <row r="139" spans="1:12" x14ac:dyDescent="0.25">
      <c r="A139" s="1">
        <v>44653</v>
      </c>
      <c r="B139" s="1">
        <v>21799398</v>
      </c>
      <c r="C139" s="1">
        <v>7653958</v>
      </c>
      <c r="D139" s="2">
        <v>8681875143683</v>
      </c>
      <c r="E139" s="1" t="s">
        <v>484</v>
      </c>
      <c r="F139" s="1" t="s">
        <v>1</v>
      </c>
      <c r="G139" s="1" t="s">
        <v>70</v>
      </c>
      <c r="H139" s="1" t="s">
        <v>486</v>
      </c>
      <c r="I139" s="1"/>
      <c r="J139" s="1">
        <v>1</v>
      </c>
      <c r="K139" s="3">
        <v>96.28</v>
      </c>
      <c r="L139" s="3">
        <v>96.28</v>
      </c>
    </row>
    <row r="140" spans="1:12" x14ac:dyDescent="0.25">
      <c r="A140" s="1">
        <v>46087</v>
      </c>
      <c r="B140" s="1">
        <v>22095107</v>
      </c>
      <c r="C140" s="1">
        <v>7736135</v>
      </c>
      <c r="D140" s="2">
        <v>5020436594947</v>
      </c>
      <c r="E140" s="1" t="s">
        <v>111</v>
      </c>
      <c r="F140" s="1" t="s">
        <v>1</v>
      </c>
      <c r="G140" s="1" t="s">
        <v>118</v>
      </c>
      <c r="H140" s="1" t="s">
        <v>920</v>
      </c>
      <c r="I140" s="1"/>
      <c r="J140" s="1">
        <v>1</v>
      </c>
      <c r="K140" s="3">
        <v>20</v>
      </c>
      <c r="L140" s="3">
        <v>20</v>
      </c>
    </row>
    <row r="141" spans="1:12" x14ac:dyDescent="0.25">
      <c r="A141" s="1">
        <v>41767</v>
      </c>
      <c r="B141" s="1">
        <v>22144004</v>
      </c>
      <c r="C141" s="1">
        <v>7753310</v>
      </c>
      <c r="D141" s="2">
        <v>5707594297896</v>
      </c>
      <c r="E141" s="1" t="s">
        <v>290</v>
      </c>
      <c r="F141" s="1" t="s">
        <v>1</v>
      </c>
      <c r="G141" s="1" t="s">
        <v>5</v>
      </c>
      <c r="H141" s="1" t="s">
        <v>509</v>
      </c>
      <c r="I141" s="1"/>
      <c r="J141" s="1">
        <v>1</v>
      </c>
      <c r="K141" s="3">
        <v>35.15</v>
      </c>
      <c r="L141" s="3">
        <v>35.15</v>
      </c>
    </row>
    <row r="142" spans="1:12" x14ac:dyDescent="0.25">
      <c r="A142" s="1">
        <v>41646</v>
      </c>
      <c r="B142" s="1">
        <v>22208024</v>
      </c>
      <c r="C142" s="1">
        <v>5980028</v>
      </c>
      <c r="D142" s="2">
        <v>8717285159645</v>
      </c>
      <c r="E142" s="1" t="s">
        <v>53</v>
      </c>
      <c r="F142" s="1" t="s">
        <v>1</v>
      </c>
      <c r="G142" s="1" t="s">
        <v>54</v>
      </c>
      <c r="H142" s="1" t="s">
        <v>921</v>
      </c>
      <c r="I142" s="1" t="s">
        <v>330</v>
      </c>
      <c r="J142" s="1">
        <v>1</v>
      </c>
      <c r="K142" s="3">
        <v>34.950000000000003</v>
      </c>
      <c r="L142" s="3">
        <v>34.950000000000003</v>
      </c>
    </row>
    <row r="143" spans="1:12" x14ac:dyDescent="0.25">
      <c r="A143" s="1">
        <v>41646</v>
      </c>
      <c r="B143" s="1">
        <v>22208048</v>
      </c>
      <c r="C143" s="1">
        <v>7201715</v>
      </c>
      <c r="D143" s="2">
        <v>8717285152400</v>
      </c>
      <c r="E143" s="1" t="s">
        <v>53</v>
      </c>
      <c r="F143" s="1" t="s">
        <v>1</v>
      </c>
      <c r="G143" s="1" t="s">
        <v>54</v>
      </c>
      <c r="H143" s="1" t="s">
        <v>922</v>
      </c>
      <c r="I143" s="1" t="s">
        <v>94</v>
      </c>
      <c r="J143" s="1">
        <v>1</v>
      </c>
      <c r="K143" s="3">
        <v>44.95</v>
      </c>
      <c r="L143" s="3">
        <v>44.95</v>
      </c>
    </row>
    <row r="144" spans="1:12" x14ac:dyDescent="0.25">
      <c r="A144" s="1">
        <v>42329</v>
      </c>
      <c r="B144" s="1">
        <v>22217136</v>
      </c>
      <c r="C144" s="1">
        <v>7777575</v>
      </c>
      <c r="D144" s="2">
        <v>5415231244522</v>
      </c>
      <c r="E144" s="1" t="s">
        <v>69</v>
      </c>
      <c r="F144" s="1" t="s">
        <v>1</v>
      </c>
      <c r="G144" s="1" t="s">
        <v>70</v>
      </c>
      <c r="H144" s="1" t="s">
        <v>512</v>
      </c>
      <c r="I144" s="1"/>
      <c r="J144" s="1">
        <v>1</v>
      </c>
      <c r="K144" s="3">
        <v>29</v>
      </c>
      <c r="L144" s="3">
        <v>29</v>
      </c>
    </row>
    <row r="145" spans="1:12" x14ac:dyDescent="0.25">
      <c r="A145" s="1">
        <v>46134</v>
      </c>
      <c r="B145" s="1">
        <v>22258307</v>
      </c>
      <c r="C145" s="1">
        <v>7790274</v>
      </c>
      <c r="D145" s="2">
        <v>7689474656925</v>
      </c>
      <c r="E145" s="1" t="s">
        <v>158</v>
      </c>
      <c r="F145" s="1" t="s">
        <v>1</v>
      </c>
      <c r="G145" s="1" t="s">
        <v>156</v>
      </c>
      <c r="H145" s="1" t="s">
        <v>923</v>
      </c>
      <c r="I145" s="1"/>
      <c r="J145" s="1">
        <v>1</v>
      </c>
      <c r="K145" s="3">
        <v>29</v>
      </c>
      <c r="L145" s="3">
        <v>29</v>
      </c>
    </row>
    <row r="146" spans="1:12" x14ac:dyDescent="0.25">
      <c r="A146" s="1">
        <v>46134</v>
      </c>
      <c r="B146" s="1">
        <v>22258329</v>
      </c>
      <c r="C146" s="1">
        <v>7790296</v>
      </c>
      <c r="D146" s="2">
        <v>7689474657182</v>
      </c>
      <c r="E146" s="1" t="s">
        <v>158</v>
      </c>
      <c r="F146" s="1" t="s">
        <v>1</v>
      </c>
      <c r="G146" s="1" t="s">
        <v>156</v>
      </c>
      <c r="H146" s="1" t="s">
        <v>513</v>
      </c>
      <c r="I146" s="1"/>
      <c r="J146" s="1">
        <v>1</v>
      </c>
      <c r="K146" s="3">
        <v>149</v>
      </c>
      <c r="L146" s="3">
        <v>149</v>
      </c>
    </row>
    <row r="147" spans="1:12" x14ac:dyDescent="0.25">
      <c r="A147" s="1">
        <v>46134</v>
      </c>
      <c r="B147" s="1">
        <v>22258330</v>
      </c>
      <c r="C147" s="1">
        <v>7790297</v>
      </c>
      <c r="D147" s="2">
        <v>7689474657199</v>
      </c>
      <c r="E147" s="1" t="s">
        <v>158</v>
      </c>
      <c r="F147" s="1" t="s">
        <v>1</v>
      </c>
      <c r="G147" s="1" t="s">
        <v>156</v>
      </c>
      <c r="H147" s="1" t="s">
        <v>514</v>
      </c>
      <c r="I147" s="1"/>
      <c r="J147" s="1">
        <v>1</v>
      </c>
      <c r="K147" s="3">
        <v>149</v>
      </c>
      <c r="L147" s="3">
        <v>149</v>
      </c>
    </row>
    <row r="148" spans="1:12" x14ac:dyDescent="0.25">
      <c r="A148" s="1">
        <v>46134</v>
      </c>
      <c r="B148" s="1">
        <v>22258336</v>
      </c>
      <c r="C148" s="1">
        <v>7790303</v>
      </c>
      <c r="D148" s="2">
        <v>7689474657380</v>
      </c>
      <c r="E148" s="1" t="s">
        <v>158</v>
      </c>
      <c r="F148" s="1" t="s">
        <v>1</v>
      </c>
      <c r="G148" s="1" t="s">
        <v>156</v>
      </c>
      <c r="H148" s="1" t="s">
        <v>515</v>
      </c>
      <c r="I148" s="1"/>
      <c r="J148" s="1">
        <v>2</v>
      </c>
      <c r="K148" s="3">
        <v>65</v>
      </c>
      <c r="L148" s="3">
        <v>130</v>
      </c>
    </row>
    <row r="149" spans="1:12" x14ac:dyDescent="0.25">
      <c r="A149" s="1">
        <v>44905</v>
      </c>
      <c r="B149" s="1">
        <v>22297009</v>
      </c>
      <c r="C149" s="1">
        <v>7805044</v>
      </c>
      <c r="D149" s="2">
        <v>4001852059228</v>
      </c>
      <c r="E149" s="1" t="s">
        <v>519</v>
      </c>
      <c r="F149" s="1" t="s">
        <v>1</v>
      </c>
      <c r="G149" s="1" t="s">
        <v>11</v>
      </c>
      <c r="H149" s="1" t="s">
        <v>924</v>
      </c>
      <c r="I149" s="1"/>
      <c r="J149" s="1">
        <v>1</v>
      </c>
      <c r="K149" s="3">
        <v>67.599999999999994</v>
      </c>
      <c r="L149" s="3">
        <v>67.599999999999994</v>
      </c>
    </row>
    <row r="150" spans="1:12" x14ac:dyDescent="0.25">
      <c r="A150" s="1">
        <v>44905</v>
      </c>
      <c r="B150" s="1">
        <v>22297019</v>
      </c>
      <c r="C150" s="1">
        <v>7805054</v>
      </c>
      <c r="D150" s="2">
        <v>4001852059846</v>
      </c>
      <c r="E150" s="1" t="s">
        <v>519</v>
      </c>
      <c r="F150" s="1" t="s">
        <v>1</v>
      </c>
      <c r="G150" s="1" t="s">
        <v>54</v>
      </c>
      <c r="H150" s="1" t="s">
        <v>925</v>
      </c>
      <c r="I150" s="1"/>
      <c r="J150" s="1">
        <v>1</v>
      </c>
      <c r="K150" s="3">
        <v>59.6</v>
      </c>
      <c r="L150" s="3">
        <v>59.6</v>
      </c>
    </row>
    <row r="151" spans="1:12" x14ac:dyDescent="0.25">
      <c r="A151" s="1">
        <v>46848</v>
      </c>
      <c r="B151" s="1">
        <v>22474454</v>
      </c>
      <c r="C151" s="1">
        <v>7854309</v>
      </c>
      <c r="D151" s="2">
        <v>8590669264506</v>
      </c>
      <c r="E151" s="1" t="s">
        <v>926</v>
      </c>
      <c r="F151" s="1" t="s">
        <v>1</v>
      </c>
      <c r="G151" s="1" t="s">
        <v>118</v>
      </c>
      <c r="H151" s="1" t="s">
        <v>927</v>
      </c>
      <c r="I151" s="1"/>
      <c r="J151" s="1">
        <v>1</v>
      </c>
      <c r="K151" s="3">
        <v>68.94</v>
      </c>
      <c r="L151" s="3">
        <v>68.94</v>
      </c>
    </row>
    <row r="152" spans="1:12" x14ac:dyDescent="0.25">
      <c r="A152" s="1">
        <v>45995</v>
      </c>
      <c r="B152" s="1">
        <v>22485312</v>
      </c>
      <c r="C152" s="1">
        <v>7858281</v>
      </c>
      <c r="D152" s="2">
        <v>3664944125594</v>
      </c>
      <c r="E152" s="1" t="s">
        <v>321</v>
      </c>
      <c r="F152" s="1" t="s">
        <v>1</v>
      </c>
      <c r="G152" s="1" t="s">
        <v>11</v>
      </c>
      <c r="H152" s="1" t="s">
        <v>526</v>
      </c>
      <c r="I152" s="1"/>
      <c r="J152" s="1">
        <v>2</v>
      </c>
      <c r="K152" s="3">
        <v>18</v>
      </c>
      <c r="L152" s="3">
        <v>36</v>
      </c>
    </row>
    <row r="153" spans="1:12" x14ac:dyDescent="0.25">
      <c r="A153" s="1">
        <v>45995</v>
      </c>
      <c r="B153" s="1">
        <v>22485317</v>
      </c>
      <c r="C153" s="1">
        <v>7858286</v>
      </c>
      <c r="D153" s="2">
        <v>3664944125686</v>
      </c>
      <c r="E153" s="1" t="s">
        <v>321</v>
      </c>
      <c r="F153" s="1" t="s">
        <v>1</v>
      </c>
      <c r="G153" s="1" t="s">
        <v>11</v>
      </c>
      <c r="H153" s="1" t="s">
        <v>527</v>
      </c>
      <c r="I153" s="1"/>
      <c r="J153" s="1">
        <v>1</v>
      </c>
      <c r="K153" s="3">
        <v>27</v>
      </c>
      <c r="L153" s="3">
        <v>27</v>
      </c>
    </row>
    <row r="154" spans="1:12" x14ac:dyDescent="0.25">
      <c r="A154" s="1">
        <v>45995</v>
      </c>
      <c r="B154" s="1">
        <v>22485350</v>
      </c>
      <c r="C154" s="1">
        <v>7858319</v>
      </c>
      <c r="D154" s="2">
        <v>3664944133759</v>
      </c>
      <c r="E154" s="1" t="s">
        <v>321</v>
      </c>
      <c r="F154" s="1" t="s">
        <v>1</v>
      </c>
      <c r="G154" s="1" t="s">
        <v>11</v>
      </c>
      <c r="H154" s="1" t="s">
        <v>928</v>
      </c>
      <c r="I154" s="1"/>
      <c r="J154" s="1">
        <v>4</v>
      </c>
      <c r="K154" s="3">
        <v>27</v>
      </c>
      <c r="L154" s="3">
        <v>108</v>
      </c>
    </row>
    <row r="155" spans="1:12" x14ac:dyDescent="0.25">
      <c r="A155" s="1">
        <v>45995</v>
      </c>
      <c r="B155" s="1">
        <v>22485361</v>
      </c>
      <c r="C155" s="1">
        <v>7858330</v>
      </c>
      <c r="D155" s="2">
        <v>3664944125617</v>
      </c>
      <c r="E155" s="1" t="s">
        <v>321</v>
      </c>
      <c r="F155" s="1" t="s">
        <v>1</v>
      </c>
      <c r="G155" s="1" t="s">
        <v>11</v>
      </c>
      <c r="H155" s="1" t="s">
        <v>929</v>
      </c>
      <c r="I155" s="1"/>
      <c r="J155" s="1">
        <v>2</v>
      </c>
      <c r="K155" s="3">
        <v>11.8</v>
      </c>
      <c r="L155" s="3">
        <v>23.6</v>
      </c>
    </row>
    <row r="156" spans="1:12" x14ac:dyDescent="0.25">
      <c r="A156" s="1">
        <v>45995</v>
      </c>
      <c r="B156" s="1">
        <v>22485364</v>
      </c>
      <c r="C156" s="1">
        <v>7858333</v>
      </c>
      <c r="D156" s="2">
        <v>3664944125648</v>
      </c>
      <c r="E156" s="1" t="s">
        <v>128</v>
      </c>
      <c r="F156" s="1" t="s">
        <v>1</v>
      </c>
      <c r="G156" s="1" t="s">
        <v>11</v>
      </c>
      <c r="H156" s="1" t="s">
        <v>930</v>
      </c>
      <c r="I156" s="1"/>
      <c r="J156" s="1">
        <v>2</v>
      </c>
      <c r="K156" s="3">
        <v>34</v>
      </c>
      <c r="L156" s="3">
        <v>68</v>
      </c>
    </row>
    <row r="157" spans="1:12" x14ac:dyDescent="0.25">
      <c r="A157" s="1">
        <v>43622</v>
      </c>
      <c r="B157" s="1">
        <v>22554564</v>
      </c>
      <c r="C157" s="1">
        <v>7881462</v>
      </c>
      <c r="D157" s="2">
        <v>4008496985845</v>
      </c>
      <c r="E157" s="1" t="s">
        <v>931</v>
      </c>
      <c r="F157" s="1" t="s">
        <v>1</v>
      </c>
      <c r="G157" s="1" t="s">
        <v>156</v>
      </c>
      <c r="H157" s="1" t="s">
        <v>932</v>
      </c>
      <c r="I157" s="1"/>
      <c r="J157" s="1">
        <v>1</v>
      </c>
      <c r="K157" s="3">
        <v>99.99</v>
      </c>
      <c r="L157" s="3">
        <v>99.99</v>
      </c>
    </row>
    <row r="158" spans="1:12" x14ac:dyDescent="0.25">
      <c r="A158" s="1">
        <v>46092</v>
      </c>
      <c r="B158" s="1">
        <v>22576977</v>
      </c>
      <c r="C158" s="1">
        <v>7888351</v>
      </c>
      <c r="D158" s="2">
        <v>4026477197513</v>
      </c>
      <c r="E158" s="1" t="s">
        <v>538</v>
      </c>
      <c r="F158" s="1" t="s">
        <v>1</v>
      </c>
      <c r="G158" s="1" t="s">
        <v>112</v>
      </c>
      <c r="H158" s="1" t="s">
        <v>933</v>
      </c>
      <c r="I158" s="1"/>
      <c r="J158" s="1">
        <v>1</v>
      </c>
      <c r="K158" s="3">
        <v>10.84</v>
      </c>
      <c r="L158" s="3">
        <v>10.84</v>
      </c>
    </row>
    <row r="159" spans="1:12" x14ac:dyDescent="0.25">
      <c r="A159" s="1">
        <v>46092</v>
      </c>
      <c r="B159" s="1">
        <v>22576981</v>
      </c>
      <c r="C159" s="1">
        <v>7888355</v>
      </c>
      <c r="D159" s="2">
        <v>4026477197629</v>
      </c>
      <c r="E159" s="1" t="s">
        <v>538</v>
      </c>
      <c r="F159" s="1" t="s">
        <v>1</v>
      </c>
      <c r="G159" s="1" t="s">
        <v>112</v>
      </c>
      <c r="H159" s="1" t="s">
        <v>934</v>
      </c>
      <c r="I159" s="1"/>
      <c r="J159" s="1">
        <v>1</v>
      </c>
      <c r="K159" s="3">
        <v>10.84</v>
      </c>
      <c r="L159" s="3">
        <v>10.84</v>
      </c>
    </row>
    <row r="160" spans="1:12" x14ac:dyDescent="0.25">
      <c r="A160" s="1">
        <v>46092</v>
      </c>
      <c r="B160" s="1">
        <v>22576983</v>
      </c>
      <c r="C160" s="1">
        <v>7888357</v>
      </c>
      <c r="D160" s="2">
        <v>4026477197674</v>
      </c>
      <c r="E160" s="1" t="s">
        <v>538</v>
      </c>
      <c r="F160" s="1" t="s">
        <v>1</v>
      </c>
      <c r="G160" s="1" t="s">
        <v>112</v>
      </c>
      <c r="H160" s="1" t="s">
        <v>539</v>
      </c>
      <c r="I160" s="1"/>
      <c r="J160" s="1">
        <v>1</v>
      </c>
      <c r="K160" s="3">
        <v>10.84</v>
      </c>
      <c r="L160" s="3">
        <v>10.84</v>
      </c>
    </row>
    <row r="161" spans="1:12" x14ac:dyDescent="0.25">
      <c r="A161" s="1">
        <v>46092</v>
      </c>
      <c r="B161" s="1">
        <v>22576987</v>
      </c>
      <c r="C161" s="1">
        <v>7888361</v>
      </c>
      <c r="D161" s="2">
        <v>4026477198633</v>
      </c>
      <c r="E161" s="1" t="s">
        <v>538</v>
      </c>
      <c r="F161" s="1" t="s">
        <v>1</v>
      </c>
      <c r="G161" s="1" t="s">
        <v>2</v>
      </c>
      <c r="H161" s="1" t="s">
        <v>541</v>
      </c>
      <c r="I161" s="1"/>
      <c r="J161" s="1">
        <v>1</v>
      </c>
      <c r="K161" s="3">
        <v>6.02</v>
      </c>
      <c r="L161" s="3">
        <v>6.02</v>
      </c>
    </row>
    <row r="162" spans="1:12" x14ac:dyDescent="0.25">
      <c r="A162" s="1">
        <v>46014</v>
      </c>
      <c r="B162" s="1">
        <v>22627129</v>
      </c>
      <c r="C162" s="1">
        <v>7903214</v>
      </c>
      <c r="D162" s="2">
        <v>3664944130420</v>
      </c>
      <c r="E162" s="1" t="s">
        <v>496</v>
      </c>
      <c r="F162" s="1" t="s">
        <v>1</v>
      </c>
      <c r="G162" s="1" t="s">
        <v>13</v>
      </c>
      <c r="H162" s="1" t="s">
        <v>543</v>
      </c>
      <c r="I162" s="1"/>
      <c r="J162" s="1">
        <v>1</v>
      </c>
      <c r="K162" s="3">
        <v>30</v>
      </c>
      <c r="L162" s="3">
        <v>30</v>
      </c>
    </row>
    <row r="163" spans="1:12" x14ac:dyDescent="0.25">
      <c r="A163" s="1">
        <v>46014</v>
      </c>
      <c r="B163" s="1">
        <v>22627140</v>
      </c>
      <c r="C163" s="1">
        <v>7903225</v>
      </c>
      <c r="D163" s="2">
        <v>3664944138259</v>
      </c>
      <c r="E163" s="1" t="s">
        <v>496</v>
      </c>
      <c r="F163" s="1" t="s">
        <v>1</v>
      </c>
      <c r="G163" s="1" t="s">
        <v>13</v>
      </c>
      <c r="H163" s="1" t="s">
        <v>544</v>
      </c>
      <c r="I163" s="1"/>
      <c r="J163" s="1">
        <v>1</v>
      </c>
      <c r="K163" s="3">
        <v>44</v>
      </c>
      <c r="L163" s="3">
        <v>44</v>
      </c>
    </row>
    <row r="164" spans="1:12" x14ac:dyDescent="0.25">
      <c r="A164" s="1">
        <v>44493</v>
      </c>
      <c r="B164" s="1">
        <v>22742915</v>
      </c>
      <c r="C164" s="1">
        <v>7947653</v>
      </c>
      <c r="D164" s="2">
        <v>8681875216653</v>
      </c>
      <c r="E164" s="1" t="s">
        <v>347</v>
      </c>
      <c r="F164" s="1" t="s">
        <v>1</v>
      </c>
      <c r="G164" s="1" t="s">
        <v>54</v>
      </c>
      <c r="H164" s="1" t="s">
        <v>935</v>
      </c>
      <c r="I164" s="1" t="s">
        <v>936</v>
      </c>
      <c r="J164" s="1">
        <v>2</v>
      </c>
      <c r="K164" s="3">
        <v>90</v>
      </c>
      <c r="L164" s="3">
        <v>180</v>
      </c>
    </row>
    <row r="165" spans="1:12" x14ac:dyDescent="0.25">
      <c r="A165" s="1">
        <v>42617</v>
      </c>
      <c r="B165" s="1">
        <v>22854278</v>
      </c>
      <c r="C165" s="1">
        <v>7975940</v>
      </c>
      <c r="D165" s="2">
        <v>8710103863342</v>
      </c>
      <c r="E165" s="1" t="s">
        <v>547</v>
      </c>
      <c r="F165" s="1" t="s">
        <v>1</v>
      </c>
      <c r="G165" s="1" t="s">
        <v>156</v>
      </c>
      <c r="H165" s="1" t="s">
        <v>548</v>
      </c>
      <c r="I165" s="1"/>
      <c r="J165" s="1">
        <v>3</v>
      </c>
      <c r="K165" s="3">
        <v>189.99</v>
      </c>
      <c r="L165" s="3">
        <v>569.97</v>
      </c>
    </row>
    <row r="166" spans="1:12" x14ac:dyDescent="0.25">
      <c r="A166" s="1">
        <v>44891</v>
      </c>
      <c r="B166" s="1">
        <v>23128389</v>
      </c>
      <c r="C166" s="1">
        <v>8062776</v>
      </c>
      <c r="D166" s="2">
        <v>7689474659704</v>
      </c>
      <c r="E166" s="1" t="s">
        <v>158</v>
      </c>
      <c r="F166" s="1" t="s">
        <v>1</v>
      </c>
      <c r="G166" s="1" t="s">
        <v>156</v>
      </c>
      <c r="H166" s="1" t="s">
        <v>552</v>
      </c>
      <c r="I166" s="1"/>
      <c r="J166" s="1">
        <v>1</v>
      </c>
      <c r="K166" s="3">
        <v>109</v>
      </c>
      <c r="L166" s="3">
        <v>109</v>
      </c>
    </row>
    <row r="167" spans="1:12" x14ac:dyDescent="0.25">
      <c r="A167" s="1">
        <v>45783</v>
      </c>
      <c r="B167" s="1">
        <v>23317971</v>
      </c>
      <c r="C167" s="1">
        <v>8134542</v>
      </c>
      <c r="D167" s="2">
        <v>4008496983995</v>
      </c>
      <c r="E167" s="1" t="s">
        <v>937</v>
      </c>
      <c r="F167" s="1" t="s">
        <v>1</v>
      </c>
      <c r="G167" s="1" t="s">
        <v>118</v>
      </c>
      <c r="H167" s="1" t="s">
        <v>938</v>
      </c>
      <c r="I167" s="1"/>
      <c r="J167" s="1">
        <v>21</v>
      </c>
      <c r="K167" s="3">
        <v>62</v>
      </c>
      <c r="L167" s="3">
        <v>1302</v>
      </c>
    </row>
    <row r="168" spans="1:12" x14ac:dyDescent="0.25">
      <c r="A168" s="1">
        <v>45783</v>
      </c>
      <c r="B168" s="1">
        <v>23317995</v>
      </c>
      <c r="C168" s="1">
        <v>8134566</v>
      </c>
      <c r="D168" s="2">
        <v>4008496977024</v>
      </c>
      <c r="E168" s="1" t="s">
        <v>937</v>
      </c>
      <c r="F168" s="1" t="s">
        <v>1</v>
      </c>
      <c r="G168" s="1" t="s">
        <v>118</v>
      </c>
      <c r="H168" s="1" t="s">
        <v>939</v>
      </c>
      <c r="I168" s="1"/>
      <c r="J168" s="1">
        <v>1</v>
      </c>
      <c r="K168" s="3">
        <v>135</v>
      </c>
      <c r="L168" s="3">
        <v>135</v>
      </c>
    </row>
    <row r="169" spans="1:12" x14ac:dyDescent="0.25">
      <c r="A169" s="1">
        <v>42517</v>
      </c>
      <c r="B169" s="1">
        <v>23339205</v>
      </c>
      <c r="C169" s="1">
        <v>8141253</v>
      </c>
      <c r="D169" s="2">
        <v>5038580000368</v>
      </c>
      <c r="E169" s="1" t="s">
        <v>940</v>
      </c>
      <c r="F169" s="1" t="s">
        <v>1</v>
      </c>
      <c r="G169" s="1" t="s">
        <v>70</v>
      </c>
      <c r="H169" s="1" t="s">
        <v>941</v>
      </c>
      <c r="I169" s="1"/>
      <c r="J169" s="1">
        <v>1</v>
      </c>
      <c r="K169" s="3">
        <v>19.77</v>
      </c>
      <c r="L169" s="3">
        <v>19.77</v>
      </c>
    </row>
    <row r="170" spans="1:12" x14ac:dyDescent="0.25">
      <c r="A170" s="1">
        <v>42546</v>
      </c>
      <c r="B170" s="1">
        <v>23483702</v>
      </c>
      <c r="C170" s="1">
        <v>8197142</v>
      </c>
      <c r="D170" s="2">
        <v>4008496974320</v>
      </c>
      <c r="E170" s="1" t="s">
        <v>937</v>
      </c>
      <c r="F170" s="1" t="s">
        <v>1</v>
      </c>
      <c r="G170" s="1" t="s">
        <v>118</v>
      </c>
      <c r="H170" s="1" t="s">
        <v>942</v>
      </c>
      <c r="I170" s="1"/>
      <c r="J170" s="1">
        <v>3</v>
      </c>
      <c r="K170" s="3">
        <v>44.16</v>
      </c>
      <c r="L170" s="3">
        <v>132.47999999999999</v>
      </c>
    </row>
    <row r="171" spans="1:12" x14ac:dyDescent="0.25">
      <c r="A171" s="1">
        <v>42546</v>
      </c>
      <c r="B171" s="1">
        <v>23483705</v>
      </c>
      <c r="C171" s="1">
        <v>8197145</v>
      </c>
      <c r="D171" s="2">
        <v>0</v>
      </c>
      <c r="E171" s="1" t="s">
        <v>354</v>
      </c>
      <c r="F171" s="1" t="s">
        <v>1</v>
      </c>
      <c r="G171" s="1" t="s">
        <v>118</v>
      </c>
      <c r="H171" s="1" t="s">
        <v>943</v>
      </c>
      <c r="I171" s="1"/>
      <c r="J171" s="1">
        <v>1</v>
      </c>
      <c r="K171" s="3">
        <v>44.16</v>
      </c>
      <c r="L171" s="3">
        <v>44.16</v>
      </c>
    </row>
    <row r="172" spans="1:12" x14ac:dyDescent="0.25">
      <c r="A172" s="1">
        <v>42546</v>
      </c>
      <c r="B172" s="1">
        <v>23483804</v>
      </c>
      <c r="C172" s="1">
        <v>8197244</v>
      </c>
      <c r="D172" s="2">
        <v>4008496969937</v>
      </c>
      <c r="E172" s="1" t="s">
        <v>937</v>
      </c>
      <c r="F172" s="1" t="s">
        <v>1</v>
      </c>
      <c r="G172" s="1" t="s">
        <v>118</v>
      </c>
      <c r="H172" s="1" t="s">
        <v>835</v>
      </c>
      <c r="I172" s="1"/>
      <c r="J172" s="1">
        <v>1</v>
      </c>
      <c r="K172" s="3">
        <v>34.81</v>
      </c>
      <c r="L172" s="3">
        <v>34.81</v>
      </c>
    </row>
    <row r="173" spans="1:12" x14ac:dyDescent="0.25">
      <c r="A173" s="1">
        <v>42546</v>
      </c>
      <c r="B173" s="1">
        <v>23483858</v>
      </c>
      <c r="C173" s="1">
        <v>8197298</v>
      </c>
      <c r="D173" s="2">
        <v>4008496976720</v>
      </c>
      <c r="E173" s="1" t="s">
        <v>937</v>
      </c>
      <c r="F173" s="1" t="s">
        <v>1</v>
      </c>
      <c r="G173" s="1" t="s">
        <v>118</v>
      </c>
      <c r="H173" s="1" t="s">
        <v>944</v>
      </c>
      <c r="I173" s="1"/>
      <c r="J173" s="1">
        <v>1</v>
      </c>
      <c r="K173" s="3">
        <v>58.18</v>
      </c>
      <c r="L173" s="3">
        <v>58.18</v>
      </c>
    </row>
    <row r="174" spans="1:12" x14ac:dyDescent="0.25">
      <c r="A174" s="1">
        <v>40313</v>
      </c>
      <c r="B174" s="1">
        <v>23485169</v>
      </c>
      <c r="C174" s="1">
        <v>8198600</v>
      </c>
      <c r="D174" s="2">
        <v>4013833032700</v>
      </c>
      <c r="E174" s="1" t="s">
        <v>269</v>
      </c>
      <c r="F174" s="1" t="s">
        <v>1</v>
      </c>
      <c r="G174" s="1" t="s">
        <v>156</v>
      </c>
      <c r="H174" s="1" t="s">
        <v>945</v>
      </c>
      <c r="I174" s="1"/>
      <c r="J174" s="1">
        <v>1</v>
      </c>
      <c r="K174" s="3">
        <v>109</v>
      </c>
      <c r="L174" s="3">
        <v>109</v>
      </c>
    </row>
    <row r="175" spans="1:12" x14ac:dyDescent="0.25">
      <c r="A175" s="1">
        <v>46781</v>
      </c>
      <c r="B175" s="1">
        <v>23588420</v>
      </c>
      <c r="C175" s="1">
        <v>8230016</v>
      </c>
      <c r="D175" s="2">
        <v>7689474657540</v>
      </c>
      <c r="E175" s="1" t="s">
        <v>565</v>
      </c>
      <c r="F175" s="1" t="s">
        <v>1</v>
      </c>
      <c r="G175" s="1" t="s">
        <v>87</v>
      </c>
      <c r="H175" s="1" t="s">
        <v>946</v>
      </c>
      <c r="I175" s="1"/>
      <c r="J175" s="1">
        <v>3</v>
      </c>
      <c r="K175" s="3">
        <v>65</v>
      </c>
      <c r="L175" s="3">
        <v>195</v>
      </c>
    </row>
    <row r="176" spans="1:12" x14ac:dyDescent="0.25">
      <c r="A176" s="1">
        <v>46781</v>
      </c>
      <c r="B176" s="1">
        <v>23588426</v>
      </c>
      <c r="C176" s="1">
        <v>8230022</v>
      </c>
      <c r="D176" s="2">
        <v>7689474657564</v>
      </c>
      <c r="E176" s="1" t="s">
        <v>565</v>
      </c>
      <c r="F176" s="1" t="s">
        <v>1</v>
      </c>
      <c r="G176" s="1" t="s">
        <v>87</v>
      </c>
      <c r="H176" s="1" t="s">
        <v>567</v>
      </c>
      <c r="I176" s="1"/>
      <c r="J176" s="1">
        <v>2</v>
      </c>
      <c r="K176" s="3">
        <v>249</v>
      </c>
      <c r="L176" s="3">
        <v>498</v>
      </c>
    </row>
    <row r="177" spans="1:12" x14ac:dyDescent="0.25">
      <c r="A177" s="1">
        <v>46781</v>
      </c>
      <c r="B177" s="1">
        <v>23588540</v>
      </c>
      <c r="C177" s="1">
        <v>8230136</v>
      </c>
      <c r="D177" s="2">
        <v>7689474657946</v>
      </c>
      <c r="E177" s="1" t="s">
        <v>565</v>
      </c>
      <c r="F177" s="1" t="s">
        <v>1</v>
      </c>
      <c r="G177" s="1" t="s">
        <v>87</v>
      </c>
      <c r="H177" s="1" t="s">
        <v>570</v>
      </c>
      <c r="I177" s="1"/>
      <c r="J177" s="1">
        <v>1</v>
      </c>
      <c r="K177" s="3">
        <v>20</v>
      </c>
      <c r="L177" s="3">
        <v>20</v>
      </c>
    </row>
    <row r="178" spans="1:12" x14ac:dyDescent="0.25">
      <c r="A178" s="1">
        <v>46781</v>
      </c>
      <c r="B178" s="1">
        <v>23588612</v>
      </c>
      <c r="C178" s="1">
        <v>8230208</v>
      </c>
      <c r="D178" s="2">
        <v>7689474658189</v>
      </c>
      <c r="E178" s="1" t="s">
        <v>565</v>
      </c>
      <c r="F178" s="1" t="s">
        <v>1</v>
      </c>
      <c r="G178" s="1" t="s">
        <v>156</v>
      </c>
      <c r="H178" s="1" t="s">
        <v>573</v>
      </c>
      <c r="I178" s="1"/>
      <c r="J178" s="1">
        <v>1</v>
      </c>
      <c r="K178" s="3">
        <v>149</v>
      </c>
      <c r="L178" s="3">
        <v>149</v>
      </c>
    </row>
    <row r="179" spans="1:12" x14ac:dyDescent="0.25">
      <c r="A179" s="1">
        <v>46781</v>
      </c>
      <c r="B179" s="1">
        <v>23588648</v>
      </c>
      <c r="C179" s="1">
        <v>8230244</v>
      </c>
      <c r="D179" s="2">
        <v>7689474658301</v>
      </c>
      <c r="E179" s="1" t="s">
        <v>565</v>
      </c>
      <c r="F179" s="1" t="s">
        <v>1</v>
      </c>
      <c r="G179" s="1" t="s">
        <v>156</v>
      </c>
      <c r="H179" s="1" t="s">
        <v>574</v>
      </c>
      <c r="I179" s="1"/>
      <c r="J179" s="1">
        <v>2</v>
      </c>
      <c r="K179" s="3">
        <v>65</v>
      </c>
      <c r="L179" s="3">
        <v>130</v>
      </c>
    </row>
    <row r="180" spans="1:12" x14ac:dyDescent="0.25">
      <c r="A180" s="1">
        <v>46781</v>
      </c>
      <c r="B180" s="1">
        <v>23588666</v>
      </c>
      <c r="C180" s="1">
        <v>8230262</v>
      </c>
      <c r="D180" s="2">
        <v>7689474658363</v>
      </c>
      <c r="E180" s="1" t="s">
        <v>565</v>
      </c>
      <c r="F180" s="1" t="s">
        <v>1</v>
      </c>
      <c r="G180" s="1" t="s">
        <v>156</v>
      </c>
      <c r="H180" s="1" t="s">
        <v>947</v>
      </c>
      <c r="I180" s="1"/>
      <c r="J180" s="1">
        <v>1</v>
      </c>
      <c r="K180" s="3">
        <v>179</v>
      </c>
      <c r="L180" s="3">
        <v>179</v>
      </c>
    </row>
    <row r="181" spans="1:12" x14ac:dyDescent="0.25">
      <c r="A181" s="1">
        <v>46781</v>
      </c>
      <c r="B181" s="1">
        <v>23588669</v>
      </c>
      <c r="C181" s="1">
        <v>8230265</v>
      </c>
      <c r="D181" s="2">
        <v>7689474658370</v>
      </c>
      <c r="E181" s="1" t="s">
        <v>565</v>
      </c>
      <c r="F181" s="1" t="s">
        <v>1</v>
      </c>
      <c r="G181" s="1" t="s">
        <v>156</v>
      </c>
      <c r="H181" s="1" t="s">
        <v>576</v>
      </c>
      <c r="I181" s="1"/>
      <c r="J181" s="1">
        <v>1</v>
      </c>
      <c r="K181" s="3">
        <v>179</v>
      </c>
      <c r="L181" s="3">
        <v>179</v>
      </c>
    </row>
    <row r="182" spans="1:12" x14ac:dyDescent="0.25">
      <c r="A182" s="1">
        <v>46378</v>
      </c>
      <c r="B182" s="1">
        <v>23870465</v>
      </c>
      <c r="C182" s="1">
        <v>8310230</v>
      </c>
      <c r="D182" s="2">
        <v>8003437601545</v>
      </c>
      <c r="E182" s="1" t="s">
        <v>423</v>
      </c>
      <c r="F182" s="1" t="s">
        <v>1</v>
      </c>
      <c r="G182" s="1" t="s">
        <v>118</v>
      </c>
      <c r="H182" s="1" t="s">
        <v>948</v>
      </c>
      <c r="I182" s="1"/>
      <c r="J182" s="1">
        <v>1</v>
      </c>
      <c r="K182" s="3">
        <v>119</v>
      </c>
      <c r="L182" s="3">
        <v>119</v>
      </c>
    </row>
    <row r="183" spans="1:12" x14ac:dyDescent="0.25">
      <c r="A183" s="1">
        <v>45911</v>
      </c>
      <c r="B183" s="1">
        <v>23943291</v>
      </c>
      <c r="C183" s="1">
        <v>8320950</v>
      </c>
      <c r="D183" s="2">
        <v>5703779124438</v>
      </c>
      <c r="E183" s="1" t="s">
        <v>394</v>
      </c>
      <c r="F183" s="1" t="s">
        <v>1</v>
      </c>
      <c r="G183" s="1" t="s">
        <v>70</v>
      </c>
      <c r="H183" s="1" t="s">
        <v>949</v>
      </c>
      <c r="I183" s="1"/>
      <c r="J183" s="1">
        <v>2</v>
      </c>
      <c r="K183" s="3">
        <v>39.9</v>
      </c>
      <c r="L183" s="3">
        <v>79.8</v>
      </c>
    </row>
    <row r="184" spans="1:12" x14ac:dyDescent="0.25">
      <c r="A184" s="1">
        <v>41647</v>
      </c>
      <c r="B184" s="1">
        <v>23955786</v>
      </c>
      <c r="C184" s="1">
        <v>7773357</v>
      </c>
      <c r="D184" s="2">
        <v>8717285159034</v>
      </c>
      <c r="E184" s="1" t="s">
        <v>53</v>
      </c>
      <c r="F184" s="1" t="s">
        <v>1</v>
      </c>
      <c r="G184" s="1" t="s">
        <v>54</v>
      </c>
      <c r="H184" s="1" t="s">
        <v>950</v>
      </c>
      <c r="I184" s="1" t="s">
        <v>94</v>
      </c>
      <c r="J184" s="1">
        <v>2</v>
      </c>
      <c r="K184" s="3">
        <v>44.95</v>
      </c>
      <c r="L184" s="3">
        <v>89.9</v>
      </c>
    </row>
    <row r="185" spans="1:12" x14ac:dyDescent="0.25">
      <c r="A185" s="1">
        <v>46774</v>
      </c>
      <c r="B185" s="1">
        <v>23965198</v>
      </c>
      <c r="C185" s="1">
        <v>8068788</v>
      </c>
      <c r="D185" s="2">
        <v>3700696156735</v>
      </c>
      <c r="E185" s="1" t="s">
        <v>951</v>
      </c>
      <c r="F185" s="1" t="s">
        <v>1</v>
      </c>
      <c r="G185" s="1" t="s">
        <v>54</v>
      </c>
      <c r="H185" s="1" t="s">
        <v>952</v>
      </c>
      <c r="I185" s="1" t="s">
        <v>585</v>
      </c>
      <c r="J185" s="1">
        <v>1</v>
      </c>
      <c r="K185" s="3">
        <v>89.9</v>
      </c>
      <c r="L185" s="3">
        <v>89.9</v>
      </c>
    </row>
    <row r="186" spans="1:12" x14ac:dyDescent="0.25">
      <c r="A186" s="1">
        <v>46581</v>
      </c>
      <c r="B186" s="1">
        <v>24307475</v>
      </c>
      <c r="C186" s="1">
        <v>8418149</v>
      </c>
      <c r="D186" s="2">
        <v>4008496976355</v>
      </c>
      <c r="E186" s="1" t="s">
        <v>937</v>
      </c>
      <c r="F186" s="1" t="s">
        <v>1</v>
      </c>
      <c r="G186" s="1" t="s">
        <v>118</v>
      </c>
      <c r="H186" s="1" t="s">
        <v>953</v>
      </c>
      <c r="I186" s="1"/>
      <c r="J186" s="1">
        <v>9</v>
      </c>
      <c r="K186" s="3">
        <v>84.83</v>
      </c>
      <c r="L186" s="3">
        <v>763.47</v>
      </c>
    </row>
    <row r="187" spans="1:12" x14ac:dyDescent="0.25">
      <c r="A187" s="1">
        <v>46516</v>
      </c>
      <c r="B187" s="1">
        <v>24350726</v>
      </c>
      <c r="C187" s="1">
        <v>8434550</v>
      </c>
      <c r="D187" s="2">
        <v>8590669215034</v>
      </c>
      <c r="E187" s="1" t="s">
        <v>926</v>
      </c>
      <c r="F187" s="1" t="s">
        <v>1</v>
      </c>
      <c r="G187" s="1" t="s">
        <v>118</v>
      </c>
      <c r="H187" s="1" t="s">
        <v>954</v>
      </c>
      <c r="I187" s="1"/>
      <c r="J187" s="1">
        <v>1</v>
      </c>
      <c r="K187" s="3">
        <v>18.37</v>
      </c>
      <c r="L187" s="3">
        <v>18.37</v>
      </c>
    </row>
    <row r="188" spans="1:12" x14ac:dyDescent="0.25">
      <c r="A188" s="1">
        <v>46516</v>
      </c>
      <c r="B188" s="1">
        <v>24350735</v>
      </c>
      <c r="C188" s="1">
        <v>8434559</v>
      </c>
      <c r="D188" s="2">
        <v>0</v>
      </c>
      <c r="E188" s="1" t="s">
        <v>926</v>
      </c>
      <c r="F188" s="1" t="s">
        <v>1</v>
      </c>
      <c r="G188" s="1" t="s">
        <v>118</v>
      </c>
      <c r="H188" s="1" t="s">
        <v>955</v>
      </c>
      <c r="I188" s="1"/>
      <c r="J188" s="1">
        <v>1</v>
      </c>
      <c r="K188" s="3">
        <v>29.86</v>
      </c>
      <c r="L188" s="3">
        <v>29.86</v>
      </c>
    </row>
    <row r="189" spans="1:12" x14ac:dyDescent="0.25">
      <c r="A189" s="1">
        <v>44649</v>
      </c>
      <c r="B189" s="1">
        <v>24380621</v>
      </c>
      <c r="C189" s="1">
        <v>8446430</v>
      </c>
      <c r="D189" s="2">
        <v>8681875052510</v>
      </c>
      <c r="E189" s="1" t="s">
        <v>260</v>
      </c>
      <c r="F189" s="1" t="s">
        <v>1</v>
      </c>
      <c r="G189" s="1" t="s">
        <v>61</v>
      </c>
      <c r="H189" s="1" t="s">
        <v>590</v>
      </c>
      <c r="I189" s="1"/>
      <c r="J189" s="1">
        <v>1</v>
      </c>
      <c r="K189" s="3">
        <v>87</v>
      </c>
      <c r="L189" s="3">
        <v>87</v>
      </c>
    </row>
    <row r="190" spans="1:12" x14ac:dyDescent="0.25">
      <c r="A190" s="1">
        <v>42513</v>
      </c>
      <c r="B190" s="1">
        <v>24490877</v>
      </c>
      <c r="C190" s="1">
        <v>8488739</v>
      </c>
      <c r="D190" s="2">
        <v>5038581078977</v>
      </c>
      <c r="E190" s="1" t="s">
        <v>940</v>
      </c>
      <c r="F190" s="1" t="s">
        <v>1</v>
      </c>
      <c r="G190" s="1" t="s">
        <v>70</v>
      </c>
      <c r="H190" s="1" t="s">
        <v>956</v>
      </c>
      <c r="I190" s="1"/>
      <c r="J190" s="1">
        <v>1</v>
      </c>
      <c r="K190" s="3">
        <v>25.06</v>
      </c>
      <c r="L190" s="3">
        <v>25.06</v>
      </c>
    </row>
    <row r="191" spans="1:12" x14ac:dyDescent="0.25">
      <c r="A191" s="1">
        <v>50390</v>
      </c>
      <c r="B191" s="1">
        <v>24884735</v>
      </c>
      <c r="C191" s="1">
        <v>8598656</v>
      </c>
      <c r="D191" s="2">
        <v>5704680049094</v>
      </c>
      <c r="E191" s="1" t="s">
        <v>957</v>
      </c>
      <c r="F191" s="1" t="s">
        <v>1</v>
      </c>
      <c r="G191" s="1" t="s">
        <v>5</v>
      </c>
      <c r="H191" s="1" t="s">
        <v>958</v>
      </c>
      <c r="I191" s="1"/>
      <c r="J191" s="1">
        <v>1</v>
      </c>
      <c r="K191" s="3">
        <v>42.95</v>
      </c>
      <c r="L191" s="3">
        <v>42.95</v>
      </c>
    </row>
    <row r="192" spans="1:12" x14ac:dyDescent="0.25">
      <c r="A192" s="1">
        <v>51635</v>
      </c>
      <c r="B192" s="1">
        <v>24886961</v>
      </c>
      <c r="C192" s="1">
        <v>8599073</v>
      </c>
      <c r="D192" s="2">
        <v>5999885976003</v>
      </c>
      <c r="E192" s="1" t="s">
        <v>959</v>
      </c>
      <c r="F192" s="1" t="s">
        <v>1</v>
      </c>
      <c r="G192" s="1" t="s">
        <v>45</v>
      </c>
      <c r="H192" s="1" t="s">
        <v>960</v>
      </c>
      <c r="I192" s="1"/>
      <c r="J192" s="1">
        <v>1</v>
      </c>
      <c r="K192" s="3">
        <v>153.5</v>
      </c>
      <c r="L192" s="3">
        <v>153.5</v>
      </c>
    </row>
    <row r="193" spans="1:12" x14ac:dyDescent="0.25">
      <c r="A193" s="1">
        <v>48492</v>
      </c>
      <c r="B193" s="1">
        <v>24949793</v>
      </c>
      <c r="C193" s="1">
        <v>8614163</v>
      </c>
      <c r="D193" s="2">
        <v>3760293962214</v>
      </c>
      <c r="E193" s="1" t="s">
        <v>441</v>
      </c>
      <c r="F193" s="1" t="s">
        <v>1</v>
      </c>
      <c r="G193" s="1" t="s">
        <v>82</v>
      </c>
      <c r="H193" s="1" t="s">
        <v>961</v>
      </c>
      <c r="I193" s="1"/>
      <c r="J193" s="1">
        <v>1</v>
      </c>
      <c r="K193" s="3">
        <v>79.900000000000006</v>
      </c>
      <c r="L193" s="3">
        <v>79.900000000000006</v>
      </c>
    </row>
    <row r="194" spans="1:12" x14ac:dyDescent="0.25">
      <c r="A194" s="1">
        <v>48492</v>
      </c>
      <c r="B194" s="1">
        <v>24949817</v>
      </c>
      <c r="C194" s="1">
        <v>8614187</v>
      </c>
      <c r="D194" s="2">
        <v>3760293962177</v>
      </c>
      <c r="E194" s="1" t="s">
        <v>441</v>
      </c>
      <c r="F194" s="1" t="s">
        <v>1</v>
      </c>
      <c r="G194" s="1" t="s">
        <v>82</v>
      </c>
      <c r="H194" s="1" t="s">
        <v>597</v>
      </c>
      <c r="I194" s="1"/>
      <c r="J194" s="1">
        <v>4</v>
      </c>
      <c r="K194" s="3">
        <v>99.9</v>
      </c>
      <c r="L194" s="3">
        <v>399.6</v>
      </c>
    </row>
    <row r="195" spans="1:12" x14ac:dyDescent="0.25">
      <c r="A195" s="1">
        <v>48492</v>
      </c>
      <c r="B195" s="1">
        <v>24949820</v>
      </c>
      <c r="C195" s="1">
        <v>8614190</v>
      </c>
      <c r="D195" s="2">
        <v>3760293962160</v>
      </c>
      <c r="E195" s="1" t="s">
        <v>441</v>
      </c>
      <c r="F195" s="1" t="s">
        <v>1</v>
      </c>
      <c r="G195" s="1" t="s">
        <v>82</v>
      </c>
      <c r="H195" s="1" t="s">
        <v>598</v>
      </c>
      <c r="I195" s="1"/>
      <c r="J195" s="1">
        <v>1</v>
      </c>
      <c r="K195" s="3">
        <v>99.9</v>
      </c>
      <c r="L195" s="3">
        <v>99.9</v>
      </c>
    </row>
    <row r="196" spans="1:12" x14ac:dyDescent="0.25">
      <c r="A196" s="1">
        <v>48492</v>
      </c>
      <c r="B196" s="1">
        <v>24949823</v>
      </c>
      <c r="C196" s="1">
        <v>8614193</v>
      </c>
      <c r="D196" s="2">
        <v>3760293962153</v>
      </c>
      <c r="E196" s="1" t="s">
        <v>441</v>
      </c>
      <c r="F196" s="1" t="s">
        <v>1</v>
      </c>
      <c r="G196" s="1" t="s">
        <v>82</v>
      </c>
      <c r="H196" s="1" t="s">
        <v>962</v>
      </c>
      <c r="I196" s="1"/>
      <c r="J196" s="1">
        <v>1</v>
      </c>
      <c r="K196" s="3">
        <v>99.9</v>
      </c>
      <c r="L196" s="3">
        <v>99.9</v>
      </c>
    </row>
    <row r="197" spans="1:12" x14ac:dyDescent="0.25">
      <c r="A197" s="1">
        <v>48492</v>
      </c>
      <c r="B197" s="1">
        <v>24949859</v>
      </c>
      <c r="C197" s="1">
        <v>8614229</v>
      </c>
      <c r="D197" s="2">
        <v>3760293962078</v>
      </c>
      <c r="E197" s="1" t="s">
        <v>441</v>
      </c>
      <c r="F197" s="1" t="s">
        <v>1</v>
      </c>
      <c r="G197" s="1" t="s">
        <v>11</v>
      </c>
      <c r="H197" s="1" t="s">
        <v>963</v>
      </c>
      <c r="I197" s="1"/>
      <c r="J197" s="1">
        <v>1</v>
      </c>
      <c r="K197" s="3">
        <v>49.9</v>
      </c>
      <c r="L197" s="3">
        <v>49.9</v>
      </c>
    </row>
    <row r="198" spans="1:12" x14ac:dyDescent="0.25">
      <c r="A198" s="1">
        <v>48525</v>
      </c>
      <c r="B198" s="1">
        <v>24963101</v>
      </c>
      <c r="C198" s="1">
        <v>8621285</v>
      </c>
      <c r="D198" s="2">
        <v>8681875320558</v>
      </c>
      <c r="E198" s="1" t="s">
        <v>347</v>
      </c>
      <c r="F198" s="1" t="s">
        <v>1</v>
      </c>
      <c r="G198" s="1" t="s">
        <v>54</v>
      </c>
      <c r="H198" s="1" t="s">
        <v>964</v>
      </c>
      <c r="I198" s="1" t="s">
        <v>892</v>
      </c>
      <c r="J198" s="1">
        <v>1</v>
      </c>
      <c r="K198" s="3">
        <v>40</v>
      </c>
      <c r="L198" s="3">
        <v>40</v>
      </c>
    </row>
    <row r="199" spans="1:12" x14ac:dyDescent="0.25">
      <c r="A199" s="1">
        <v>48525</v>
      </c>
      <c r="B199" s="1">
        <v>24964199</v>
      </c>
      <c r="C199" s="1">
        <v>7086541</v>
      </c>
      <c r="D199" s="2">
        <v>8681875166750</v>
      </c>
      <c r="E199" s="1" t="s">
        <v>347</v>
      </c>
      <c r="F199" s="1" t="s">
        <v>1</v>
      </c>
      <c r="G199" s="1" t="s">
        <v>54</v>
      </c>
      <c r="H199" s="1" t="s">
        <v>348</v>
      </c>
      <c r="I199" s="1" t="s">
        <v>330</v>
      </c>
      <c r="J199" s="1">
        <v>3</v>
      </c>
      <c r="K199" s="3">
        <v>85</v>
      </c>
      <c r="L199" s="3">
        <v>255</v>
      </c>
    </row>
    <row r="200" spans="1:12" x14ac:dyDescent="0.25">
      <c r="A200" s="1">
        <v>47171</v>
      </c>
      <c r="B200" s="1">
        <v>24976286</v>
      </c>
      <c r="C200" s="1">
        <v>8625830</v>
      </c>
      <c r="D200" s="2">
        <v>7689474660991</v>
      </c>
      <c r="E200" s="1" t="s">
        <v>158</v>
      </c>
      <c r="F200" s="1" t="s">
        <v>1</v>
      </c>
      <c r="G200" s="1" t="s">
        <v>156</v>
      </c>
      <c r="H200" s="1" t="s">
        <v>965</v>
      </c>
      <c r="I200" s="1"/>
      <c r="J200" s="1">
        <v>1</v>
      </c>
      <c r="K200" s="3">
        <v>130</v>
      </c>
      <c r="L200" s="3">
        <v>130</v>
      </c>
    </row>
    <row r="201" spans="1:12" x14ac:dyDescent="0.25">
      <c r="A201" s="1">
        <v>46038</v>
      </c>
      <c r="B201" s="1">
        <v>25551254</v>
      </c>
      <c r="C201" s="1">
        <v>8797004</v>
      </c>
      <c r="D201" s="2">
        <v>6941057417875</v>
      </c>
      <c r="E201" s="1" t="s">
        <v>86</v>
      </c>
      <c r="F201" s="1" t="s">
        <v>1</v>
      </c>
      <c r="G201" s="1" t="s">
        <v>87</v>
      </c>
      <c r="H201" s="1" t="s">
        <v>617</v>
      </c>
      <c r="I201" s="1"/>
      <c r="J201" s="1">
        <v>1</v>
      </c>
      <c r="K201" s="3">
        <v>49.99</v>
      </c>
      <c r="L201" s="3">
        <v>49.99</v>
      </c>
    </row>
    <row r="202" spans="1:12" x14ac:dyDescent="0.25">
      <c r="A202" s="1">
        <v>46038</v>
      </c>
      <c r="B202" s="1">
        <v>25551341</v>
      </c>
      <c r="C202" s="1">
        <v>8797091</v>
      </c>
      <c r="D202" s="2">
        <v>6941057402369</v>
      </c>
      <c r="E202" s="1" t="s">
        <v>86</v>
      </c>
      <c r="F202" s="1" t="s">
        <v>1</v>
      </c>
      <c r="G202" s="1" t="s">
        <v>87</v>
      </c>
      <c r="H202" s="1" t="s">
        <v>966</v>
      </c>
      <c r="I202" s="1"/>
      <c r="J202" s="1">
        <v>1</v>
      </c>
      <c r="K202" s="3">
        <v>29.99</v>
      </c>
      <c r="L202" s="3">
        <v>29.99</v>
      </c>
    </row>
    <row r="203" spans="1:12" x14ac:dyDescent="0.25">
      <c r="A203" s="1">
        <v>46637</v>
      </c>
      <c r="B203" s="1">
        <v>25749338</v>
      </c>
      <c r="C203" s="1">
        <v>8853323</v>
      </c>
      <c r="D203" s="2">
        <v>5901638725912</v>
      </c>
      <c r="E203" s="1" t="s">
        <v>811</v>
      </c>
      <c r="F203" s="1" t="s">
        <v>1</v>
      </c>
      <c r="G203" s="1" t="s">
        <v>11</v>
      </c>
      <c r="H203" s="1" t="s">
        <v>967</v>
      </c>
      <c r="I203" s="1"/>
      <c r="J203" s="1">
        <v>1</v>
      </c>
      <c r="K203" s="3">
        <v>68.739999999999995</v>
      </c>
      <c r="L203" s="3">
        <v>68.739999999999995</v>
      </c>
    </row>
    <row r="204" spans="1:12" x14ac:dyDescent="0.25">
      <c r="A204" s="1">
        <v>47985</v>
      </c>
      <c r="B204" s="1">
        <v>25754978</v>
      </c>
      <c r="C204" s="1">
        <v>8855450</v>
      </c>
      <c r="D204" s="2">
        <v>7689474662117</v>
      </c>
      <c r="E204" s="1" t="s">
        <v>565</v>
      </c>
      <c r="F204" s="1" t="s">
        <v>1</v>
      </c>
      <c r="G204" s="1" t="s">
        <v>156</v>
      </c>
      <c r="H204" s="1" t="s">
        <v>968</v>
      </c>
      <c r="I204" s="1"/>
      <c r="J204" s="1">
        <v>1</v>
      </c>
      <c r="K204" s="3">
        <v>149</v>
      </c>
      <c r="L204" s="3">
        <v>149</v>
      </c>
    </row>
    <row r="205" spans="1:12" x14ac:dyDescent="0.25">
      <c r="A205" s="1">
        <v>50696</v>
      </c>
      <c r="B205" s="1">
        <v>25817378</v>
      </c>
      <c r="C205" s="1">
        <v>8878652</v>
      </c>
      <c r="D205" s="2">
        <v>3664944187615</v>
      </c>
      <c r="E205" s="1" t="s">
        <v>168</v>
      </c>
      <c r="F205" s="1" t="s">
        <v>1</v>
      </c>
      <c r="G205" s="1" t="s">
        <v>54</v>
      </c>
      <c r="H205" s="1" t="s">
        <v>969</v>
      </c>
      <c r="I205" s="1"/>
      <c r="J205" s="1">
        <v>1</v>
      </c>
      <c r="K205" s="3">
        <v>10</v>
      </c>
      <c r="L205" s="3">
        <v>10</v>
      </c>
    </row>
    <row r="206" spans="1:12" x14ac:dyDescent="0.25">
      <c r="A206" s="1">
        <v>46623</v>
      </c>
      <c r="B206" s="1">
        <v>26012862</v>
      </c>
      <c r="C206" s="1">
        <v>8931465</v>
      </c>
      <c r="D206" s="2">
        <v>4000530675927</v>
      </c>
      <c r="E206" s="1" t="s">
        <v>713</v>
      </c>
      <c r="F206" s="1" t="s">
        <v>1</v>
      </c>
      <c r="G206" s="1" t="s">
        <v>11</v>
      </c>
      <c r="H206" s="1" t="s">
        <v>970</v>
      </c>
      <c r="I206" s="1"/>
      <c r="J206" s="1">
        <v>1</v>
      </c>
      <c r="K206" s="3">
        <v>57.24</v>
      </c>
      <c r="L206" s="3">
        <v>57.24</v>
      </c>
    </row>
    <row r="207" spans="1:12" x14ac:dyDescent="0.25">
      <c r="A207" s="1">
        <v>46623</v>
      </c>
      <c r="B207" s="1">
        <v>26012937</v>
      </c>
      <c r="C207" s="1">
        <v>8931540</v>
      </c>
      <c r="D207" s="2">
        <v>4000530681348</v>
      </c>
      <c r="E207" s="1" t="s">
        <v>713</v>
      </c>
      <c r="F207" s="1" t="s">
        <v>1</v>
      </c>
      <c r="G207" s="1" t="s">
        <v>70</v>
      </c>
      <c r="H207" s="1" t="s">
        <v>971</v>
      </c>
      <c r="I207" s="1"/>
      <c r="J207" s="1">
        <v>1</v>
      </c>
      <c r="K207" s="3">
        <v>67.59</v>
      </c>
      <c r="L207" s="3">
        <v>67.59</v>
      </c>
    </row>
    <row r="208" spans="1:12" x14ac:dyDescent="0.25">
      <c r="A208" s="1">
        <v>53915</v>
      </c>
      <c r="B208" s="1">
        <v>26111790</v>
      </c>
      <c r="C208" s="1">
        <v>8953467</v>
      </c>
      <c r="D208" s="2">
        <v>4008912500089</v>
      </c>
      <c r="E208" s="1" t="s">
        <v>431</v>
      </c>
      <c r="F208" s="1" t="s">
        <v>1</v>
      </c>
      <c r="G208" s="1" t="s">
        <v>8</v>
      </c>
      <c r="H208" s="1" t="s">
        <v>972</v>
      </c>
      <c r="I208" s="1"/>
      <c r="J208" s="1">
        <v>1</v>
      </c>
      <c r="K208" s="3">
        <v>44.99</v>
      </c>
      <c r="L208" s="3">
        <v>44.99</v>
      </c>
    </row>
    <row r="209" spans="1:12" x14ac:dyDescent="0.25">
      <c r="A209" s="1">
        <v>42514</v>
      </c>
      <c r="B209" s="1">
        <v>26151921</v>
      </c>
      <c r="C209" s="1">
        <v>8968101</v>
      </c>
      <c r="D209" s="2">
        <v>0</v>
      </c>
      <c r="E209" s="1" t="s">
        <v>95</v>
      </c>
      <c r="F209" s="1" t="s">
        <v>1</v>
      </c>
      <c r="G209" s="1" t="s">
        <v>156</v>
      </c>
      <c r="H209" s="1" t="s">
        <v>973</v>
      </c>
      <c r="I209" s="1"/>
      <c r="J209" s="1">
        <v>1</v>
      </c>
      <c r="K209" s="3">
        <v>419</v>
      </c>
      <c r="L209" s="3">
        <v>419</v>
      </c>
    </row>
    <row r="210" spans="1:12" x14ac:dyDescent="0.25">
      <c r="A210" s="1">
        <v>51830</v>
      </c>
      <c r="B210" s="1">
        <v>26164116</v>
      </c>
      <c r="C210" s="1">
        <v>8973432</v>
      </c>
      <c r="D210" s="2">
        <v>7350041678083</v>
      </c>
      <c r="E210" s="1" t="s">
        <v>974</v>
      </c>
      <c r="F210" s="1" t="s">
        <v>1</v>
      </c>
      <c r="G210" s="1" t="s">
        <v>107</v>
      </c>
      <c r="H210" s="1" t="s">
        <v>975</v>
      </c>
      <c r="I210" s="1"/>
      <c r="J210" s="1">
        <v>1</v>
      </c>
      <c r="K210" s="3">
        <v>55</v>
      </c>
      <c r="L210" s="3">
        <v>55</v>
      </c>
    </row>
    <row r="211" spans="1:12" x14ac:dyDescent="0.25">
      <c r="A211" s="1">
        <v>42537</v>
      </c>
      <c r="B211" s="1">
        <v>26307941</v>
      </c>
      <c r="C211" s="1">
        <v>9023945</v>
      </c>
      <c r="D211" s="2">
        <v>5028420601343</v>
      </c>
      <c r="E211" s="1" t="s">
        <v>84</v>
      </c>
      <c r="F211" s="1" t="s">
        <v>1</v>
      </c>
      <c r="G211" s="1" t="s">
        <v>2</v>
      </c>
      <c r="H211" s="1" t="s">
        <v>976</v>
      </c>
      <c r="I211" s="1"/>
      <c r="J211" s="1">
        <v>1</v>
      </c>
      <c r="K211" s="3">
        <v>82.53</v>
      </c>
      <c r="L211" s="3">
        <v>82.53</v>
      </c>
    </row>
    <row r="212" spans="1:12" x14ac:dyDescent="0.25">
      <c r="A212" s="1">
        <v>46654</v>
      </c>
      <c r="B212" s="1">
        <v>26413680</v>
      </c>
      <c r="C212" s="1">
        <v>9059622</v>
      </c>
      <c r="D212" s="2">
        <v>5038580061871</v>
      </c>
      <c r="E212" s="1" t="s">
        <v>940</v>
      </c>
      <c r="F212" s="1" t="s">
        <v>1</v>
      </c>
      <c r="G212" s="1" t="s">
        <v>70</v>
      </c>
      <c r="H212" s="1" t="s">
        <v>977</v>
      </c>
      <c r="I212" s="1"/>
      <c r="J212" s="1">
        <v>1</v>
      </c>
      <c r="K212" s="3">
        <v>25.06</v>
      </c>
      <c r="L212" s="3">
        <v>25.06</v>
      </c>
    </row>
    <row r="213" spans="1:12" x14ac:dyDescent="0.25">
      <c r="A213" s="1">
        <v>49811</v>
      </c>
      <c r="B213" s="1">
        <v>26415132</v>
      </c>
      <c r="C213" s="1">
        <v>9061074</v>
      </c>
      <c r="D213" s="2">
        <v>8718518203586</v>
      </c>
      <c r="E213" s="1" t="s">
        <v>92</v>
      </c>
      <c r="F213" s="1" t="s">
        <v>1</v>
      </c>
      <c r="G213" s="1" t="s">
        <v>54</v>
      </c>
      <c r="H213" s="1" t="s">
        <v>978</v>
      </c>
      <c r="I213" s="1" t="s">
        <v>979</v>
      </c>
      <c r="J213" s="1">
        <v>1</v>
      </c>
      <c r="K213" s="3">
        <v>89.95</v>
      </c>
      <c r="L213" s="3">
        <v>89.95</v>
      </c>
    </row>
    <row r="214" spans="1:12" x14ac:dyDescent="0.25">
      <c r="A214" s="1">
        <v>48468</v>
      </c>
      <c r="B214" s="1">
        <v>26452854</v>
      </c>
      <c r="C214" s="1">
        <v>9077448</v>
      </c>
      <c r="D214" s="2">
        <v>8717285169774</v>
      </c>
      <c r="E214" s="1" t="s">
        <v>980</v>
      </c>
      <c r="F214" s="1" t="s">
        <v>1</v>
      </c>
      <c r="G214" s="1" t="s">
        <v>54</v>
      </c>
      <c r="H214" s="1" t="s">
        <v>981</v>
      </c>
      <c r="I214" s="1" t="s">
        <v>330</v>
      </c>
      <c r="J214" s="1">
        <v>1</v>
      </c>
      <c r="K214" s="3">
        <v>26.95</v>
      </c>
      <c r="L214" s="3">
        <v>26.95</v>
      </c>
    </row>
    <row r="215" spans="1:12" x14ac:dyDescent="0.25">
      <c r="A215" s="1">
        <v>49934</v>
      </c>
      <c r="B215" s="1">
        <v>26500779</v>
      </c>
      <c r="C215" s="1">
        <v>9095412</v>
      </c>
      <c r="D215" s="2">
        <v>5709513262008</v>
      </c>
      <c r="E215" s="1" t="s">
        <v>638</v>
      </c>
      <c r="F215" s="1" t="s">
        <v>1</v>
      </c>
      <c r="G215" s="1" t="s">
        <v>61</v>
      </c>
      <c r="H215" s="1" t="s">
        <v>640</v>
      </c>
      <c r="I215" s="1"/>
      <c r="J215" s="1">
        <v>1</v>
      </c>
      <c r="K215" s="3">
        <v>34.950000000000003</v>
      </c>
      <c r="L215" s="3">
        <v>34.950000000000003</v>
      </c>
    </row>
    <row r="216" spans="1:12" x14ac:dyDescent="0.25">
      <c r="A216" s="1">
        <v>44683</v>
      </c>
      <c r="B216" s="1">
        <v>26516475</v>
      </c>
      <c r="C216" s="1">
        <v>9099888</v>
      </c>
      <c r="D216" s="2">
        <v>8435527814694</v>
      </c>
      <c r="E216" s="1" t="s">
        <v>231</v>
      </c>
      <c r="F216" s="1" t="s">
        <v>1</v>
      </c>
      <c r="G216" s="1" t="s">
        <v>22</v>
      </c>
      <c r="H216" s="1" t="s">
        <v>982</v>
      </c>
      <c r="I216" s="1"/>
      <c r="J216" s="1">
        <v>2</v>
      </c>
      <c r="K216" s="3">
        <v>29.9</v>
      </c>
      <c r="L216" s="3">
        <v>59.8</v>
      </c>
    </row>
    <row r="217" spans="1:12" x14ac:dyDescent="0.25">
      <c r="A217" s="1">
        <v>53909</v>
      </c>
      <c r="B217" s="1">
        <v>26818146</v>
      </c>
      <c r="C217" s="1">
        <v>9207309</v>
      </c>
      <c r="D217" s="2">
        <v>3664944173595</v>
      </c>
      <c r="E217" s="1" t="s">
        <v>915</v>
      </c>
      <c r="F217" s="1" t="s">
        <v>1</v>
      </c>
      <c r="G217" s="1" t="s">
        <v>5</v>
      </c>
      <c r="H217" s="1" t="s">
        <v>983</v>
      </c>
      <c r="I217" s="1"/>
      <c r="J217" s="1">
        <v>1</v>
      </c>
      <c r="K217" s="3">
        <v>16</v>
      </c>
      <c r="L217" s="3">
        <v>16</v>
      </c>
    </row>
    <row r="218" spans="1:12" x14ac:dyDescent="0.25">
      <c r="A218" s="1">
        <v>51215</v>
      </c>
      <c r="B218" s="1">
        <v>26863601</v>
      </c>
      <c r="C218" s="1">
        <v>9224060</v>
      </c>
      <c r="D218" s="2">
        <v>7689474662889</v>
      </c>
      <c r="E218" s="1" t="s">
        <v>565</v>
      </c>
      <c r="F218" s="1" t="s">
        <v>1</v>
      </c>
      <c r="G218" s="1" t="s">
        <v>156</v>
      </c>
      <c r="H218" s="1" t="s">
        <v>651</v>
      </c>
      <c r="I218" s="1"/>
      <c r="J218" s="1">
        <v>2</v>
      </c>
      <c r="K218" s="3">
        <v>65</v>
      </c>
      <c r="L218" s="3">
        <v>130</v>
      </c>
    </row>
    <row r="219" spans="1:12" x14ac:dyDescent="0.25">
      <c r="A219" s="1">
        <v>51215</v>
      </c>
      <c r="B219" s="1">
        <v>26863616</v>
      </c>
      <c r="C219" s="1">
        <v>9224075</v>
      </c>
      <c r="D219" s="2">
        <v>7689474662896</v>
      </c>
      <c r="E219" s="1" t="s">
        <v>565</v>
      </c>
      <c r="F219" s="1" t="s">
        <v>1</v>
      </c>
      <c r="G219" s="1" t="s">
        <v>156</v>
      </c>
      <c r="H219" s="1" t="s">
        <v>652</v>
      </c>
      <c r="I219" s="1"/>
      <c r="J219" s="1">
        <v>1</v>
      </c>
      <c r="K219" s="3">
        <v>130</v>
      </c>
      <c r="L219" s="3">
        <v>130</v>
      </c>
    </row>
    <row r="220" spans="1:12" x14ac:dyDescent="0.25">
      <c r="A220" s="1">
        <v>51215</v>
      </c>
      <c r="B220" s="1">
        <v>26863679</v>
      </c>
      <c r="C220" s="1">
        <v>9224138</v>
      </c>
      <c r="D220" s="2">
        <v>7689474663596</v>
      </c>
      <c r="E220" s="1" t="s">
        <v>565</v>
      </c>
      <c r="F220" s="1" t="s">
        <v>1</v>
      </c>
      <c r="G220" s="1" t="s">
        <v>156</v>
      </c>
      <c r="H220" s="1" t="s">
        <v>984</v>
      </c>
      <c r="I220" s="1"/>
      <c r="J220" s="1">
        <v>1</v>
      </c>
      <c r="K220" s="3">
        <v>159</v>
      </c>
      <c r="L220" s="3">
        <v>159</v>
      </c>
    </row>
    <row r="221" spans="1:12" x14ac:dyDescent="0.25">
      <c r="A221" s="1">
        <v>51986</v>
      </c>
      <c r="B221" s="1">
        <v>26947721</v>
      </c>
      <c r="C221" s="1">
        <v>9254243</v>
      </c>
      <c r="D221" s="2">
        <v>8710341004699</v>
      </c>
      <c r="E221" s="1" t="s">
        <v>21</v>
      </c>
      <c r="F221" s="1" t="s">
        <v>1</v>
      </c>
      <c r="G221" s="1" t="s">
        <v>5</v>
      </c>
      <c r="H221" s="1" t="s">
        <v>985</v>
      </c>
      <c r="I221" s="1"/>
      <c r="J221" s="1">
        <v>1</v>
      </c>
      <c r="K221" s="3">
        <v>14.16</v>
      </c>
      <c r="L221" s="3">
        <v>14.16</v>
      </c>
    </row>
    <row r="222" spans="1:12" x14ac:dyDescent="0.25">
      <c r="A222" s="1">
        <v>55755</v>
      </c>
      <c r="B222" s="1">
        <v>27105628</v>
      </c>
      <c r="C222" s="1">
        <v>9298084</v>
      </c>
      <c r="D222" s="2">
        <v>8718518252287</v>
      </c>
      <c r="E222" s="1" t="s">
        <v>986</v>
      </c>
      <c r="F222" s="1" t="s">
        <v>1</v>
      </c>
      <c r="G222" s="1" t="s">
        <v>54</v>
      </c>
      <c r="H222" s="1" t="s">
        <v>987</v>
      </c>
      <c r="I222" s="1" t="s">
        <v>330</v>
      </c>
      <c r="J222" s="1">
        <v>1</v>
      </c>
      <c r="K222" s="3">
        <v>29.95</v>
      </c>
      <c r="L222" s="3">
        <v>29.95</v>
      </c>
    </row>
    <row r="223" spans="1:12" x14ac:dyDescent="0.25">
      <c r="A223" s="1">
        <v>55755</v>
      </c>
      <c r="B223" s="1">
        <v>27105742</v>
      </c>
      <c r="C223" s="1">
        <v>9298108</v>
      </c>
      <c r="D223" s="2">
        <v>8718518210706</v>
      </c>
      <c r="E223" s="1" t="s">
        <v>988</v>
      </c>
      <c r="F223" s="1" t="s">
        <v>1</v>
      </c>
      <c r="G223" s="1" t="s">
        <v>54</v>
      </c>
      <c r="H223" s="1" t="s">
        <v>989</v>
      </c>
      <c r="I223" s="1" t="s">
        <v>585</v>
      </c>
      <c r="J223" s="1">
        <v>1</v>
      </c>
      <c r="K223" s="3">
        <v>54.95</v>
      </c>
      <c r="L223" s="3">
        <v>54.95</v>
      </c>
    </row>
    <row r="224" spans="1:12" x14ac:dyDescent="0.25">
      <c r="A224" s="1">
        <v>55755</v>
      </c>
      <c r="B224" s="1">
        <v>27106300</v>
      </c>
      <c r="C224" s="1">
        <v>9298273</v>
      </c>
      <c r="D224" s="2">
        <v>8718518255066</v>
      </c>
      <c r="E224" s="1" t="s">
        <v>986</v>
      </c>
      <c r="F224" s="1" t="s">
        <v>1</v>
      </c>
      <c r="G224" s="1" t="s">
        <v>54</v>
      </c>
      <c r="H224" s="1" t="s">
        <v>990</v>
      </c>
      <c r="I224" s="1" t="s">
        <v>585</v>
      </c>
      <c r="J224" s="1">
        <v>1</v>
      </c>
      <c r="K224" s="3">
        <v>69.95</v>
      </c>
      <c r="L224" s="3">
        <v>69.95</v>
      </c>
    </row>
    <row r="225" spans="1:12" x14ac:dyDescent="0.25">
      <c r="A225" s="1">
        <v>55755</v>
      </c>
      <c r="B225" s="1">
        <v>27106345</v>
      </c>
      <c r="C225" s="1">
        <v>9298282</v>
      </c>
      <c r="D225" s="2">
        <v>8718518255288</v>
      </c>
      <c r="E225" s="1" t="s">
        <v>986</v>
      </c>
      <c r="F225" s="1" t="s">
        <v>1</v>
      </c>
      <c r="G225" s="1" t="s">
        <v>54</v>
      </c>
      <c r="H225" s="1" t="s">
        <v>991</v>
      </c>
      <c r="I225" s="1" t="s">
        <v>992</v>
      </c>
      <c r="J225" s="1">
        <v>1</v>
      </c>
      <c r="K225" s="3">
        <v>49.95</v>
      </c>
      <c r="L225" s="3">
        <v>49.95</v>
      </c>
    </row>
    <row r="226" spans="1:12" x14ac:dyDescent="0.25">
      <c r="A226" s="1">
        <v>54668</v>
      </c>
      <c r="B226" s="1">
        <v>27133966</v>
      </c>
      <c r="C226" s="1">
        <v>9300913</v>
      </c>
      <c r="D226" s="2">
        <v>4003222879900</v>
      </c>
      <c r="E226" s="1" t="s">
        <v>60</v>
      </c>
      <c r="F226" s="1" t="s">
        <v>1</v>
      </c>
      <c r="G226" s="1" t="s">
        <v>61</v>
      </c>
      <c r="H226" s="1" t="s">
        <v>656</v>
      </c>
      <c r="I226" s="1"/>
      <c r="J226" s="1">
        <v>1</v>
      </c>
      <c r="K226" s="3">
        <v>30.95</v>
      </c>
      <c r="L226" s="3">
        <v>30.95</v>
      </c>
    </row>
    <row r="227" spans="1:12" x14ac:dyDescent="0.25">
      <c r="A227" s="1">
        <v>54668</v>
      </c>
      <c r="B227" s="1">
        <v>27134416</v>
      </c>
      <c r="C227" s="1">
        <v>9301363</v>
      </c>
      <c r="D227" s="2">
        <v>4003222876725</v>
      </c>
      <c r="E227" s="1" t="s">
        <v>60</v>
      </c>
      <c r="F227" s="1" t="s">
        <v>1</v>
      </c>
      <c r="G227" s="1" t="s">
        <v>61</v>
      </c>
      <c r="H227" s="1" t="s">
        <v>993</v>
      </c>
      <c r="I227" s="1"/>
      <c r="J227" s="1">
        <v>1</v>
      </c>
      <c r="K227" s="3">
        <v>119.95</v>
      </c>
      <c r="L227" s="3">
        <v>119.95</v>
      </c>
    </row>
    <row r="228" spans="1:12" x14ac:dyDescent="0.25">
      <c r="A228" s="1">
        <v>53654</v>
      </c>
      <c r="B228" s="1">
        <v>27152017</v>
      </c>
      <c r="C228" s="1">
        <v>9302854</v>
      </c>
      <c r="D228" s="2">
        <v>2000006922120</v>
      </c>
      <c r="E228" s="1" t="s">
        <v>394</v>
      </c>
      <c r="F228" s="1" t="s">
        <v>1</v>
      </c>
      <c r="G228" s="1" t="s">
        <v>11</v>
      </c>
      <c r="H228" s="1" t="s">
        <v>657</v>
      </c>
      <c r="I228" s="1"/>
      <c r="J228" s="1">
        <v>1</v>
      </c>
      <c r="K228" s="3">
        <v>149.69999999999999</v>
      </c>
      <c r="L228" s="3">
        <v>149.69999999999999</v>
      </c>
    </row>
    <row r="229" spans="1:12" x14ac:dyDescent="0.25">
      <c r="A229" s="1">
        <v>56007</v>
      </c>
      <c r="B229" s="1">
        <v>27380623</v>
      </c>
      <c r="C229" s="1">
        <v>9362665</v>
      </c>
      <c r="D229" s="2">
        <v>8681875598681</v>
      </c>
      <c r="E229" s="1" t="s">
        <v>347</v>
      </c>
      <c r="F229" s="1" t="s">
        <v>1</v>
      </c>
      <c r="G229" s="1" t="s">
        <v>54</v>
      </c>
      <c r="H229" s="1" t="s">
        <v>994</v>
      </c>
      <c r="I229" s="1" t="s">
        <v>330</v>
      </c>
      <c r="J229" s="1">
        <v>1</v>
      </c>
      <c r="K229" s="3">
        <v>85</v>
      </c>
      <c r="L229" s="3">
        <v>85</v>
      </c>
    </row>
    <row r="230" spans="1:12" x14ac:dyDescent="0.25">
      <c r="A230" s="1">
        <v>56007</v>
      </c>
      <c r="B230" s="1">
        <v>27381058</v>
      </c>
      <c r="C230" s="1">
        <v>9362827</v>
      </c>
      <c r="D230" s="2">
        <v>8681875599404</v>
      </c>
      <c r="E230" s="1" t="s">
        <v>347</v>
      </c>
      <c r="F230" s="1" t="s">
        <v>1</v>
      </c>
      <c r="G230" s="1" t="s">
        <v>54</v>
      </c>
      <c r="H230" s="1" t="s">
        <v>995</v>
      </c>
      <c r="I230" s="1" t="s">
        <v>202</v>
      </c>
      <c r="J230" s="1">
        <v>2</v>
      </c>
      <c r="K230" s="3">
        <v>72.75</v>
      </c>
      <c r="L230" s="3">
        <v>145.5</v>
      </c>
    </row>
    <row r="231" spans="1:12" x14ac:dyDescent="0.25">
      <c r="A231" s="1">
        <v>49346</v>
      </c>
      <c r="B231" s="1">
        <v>27596494</v>
      </c>
      <c r="C231" s="1">
        <v>9425362</v>
      </c>
      <c r="D231" s="2">
        <v>3760093543262</v>
      </c>
      <c r="E231" s="1" t="s">
        <v>245</v>
      </c>
      <c r="F231" s="1" t="s">
        <v>1</v>
      </c>
      <c r="G231" s="1" t="s">
        <v>61</v>
      </c>
      <c r="H231" s="1" t="s">
        <v>663</v>
      </c>
      <c r="I231" s="1"/>
      <c r="J231" s="1">
        <v>1</v>
      </c>
      <c r="K231" s="3">
        <v>349</v>
      </c>
      <c r="L231" s="3">
        <v>349</v>
      </c>
    </row>
    <row r="232" spans="1:12" x14ac:dyDescent="0.25">
      <c r="A232" s="1">
        <v>49346</v>
      </c>
      <c r="B232" s="1">
        <v>27596584</v>
      </c>
      <c r="C232" s="1">
        <v>9425452</v>
      </c>
      <c r="D232" s="2">
        <v>3760093545518</v>
      </c>
      <c r="E232" s="1" t="s">
        <v>245</v>
      </c>
      <c r="F232" s="1" t="s">
        <v>1</v>
      </c>
      <c r="G232" s="1" t="s">
        <v>61</v>
      </c>
      <c r="H232" s="1" t="s">
        <v>996</v>
      </c>
      <c r="I232" s="1"/>
      <c r="J232" s="1">
        <v>1</v>
      </c>
      <c r="K232" s="3">
        <v>119</v>
      </c>
      <c r="L232" s="3">
        <v>119</v>
      </c>
    </row>
    <row r="233" spans="1:12" x14ac:dyDescent="0.25">
      <c r="A233" s="1">
        <v>49346</v>
      </c>
      <c r="B233" s="1">
        <v>27596587</v>
      </c>
      <c r="C233" s="1">
        <v>9425455</v>
      </c>
      <c r="D233" s="2">
        <v>3760093543286</v>
      </c>
      <c r="E233" s="1" t="s">
        <v>245</v>
      </c>
      <c r="F233" s="1" t="s">
        <v>1</v>
      </c>
      <c r="G233" s="1" t="s">
        <v>61</v>
      </c>
      <c r="H233" s="1" t="s">
        <v>665</v>
      </c>
      <c r="I233" s="1"/>
      <c r="J233" s="1">
        <v>1</v>
      </c>
      <c r="K233" s="3">
        <v>79</v>
      </c>
      <c r="L233" s="3">
        <v>79</v>
      </c>
    </row>
    <row r="234" spans="1:12" x14ac:dyDescent="0.25">
      <c r="A234" s="1">
        <v>49346</v>
      </c>
      <c r="B234" s="1">
        <v>27596677</v>
      </c>
      <c r="C234" s="1">
        <v>9425545</v>
      </c>
      <c r="D234" s="2">
        <v>3760093543361</v>
      </c>
      <c r="E234" s="1" t="s">
        <v>245</v>
      </c>
      <c r="F234" s="1" t="s">
        <v>1</v>
      </c>
      <c r="G234" s="1" t="s">
        <v>61</v>
      </c>
      <c r="H234" s="1" t="s">
        <v>666</v>
      </c>
      <c r="I234" s="1"/>
      <c r="J234" s="1">
        <v>5</v>
      </c>
      <c r="K234" s="3">
        <v>79</v>
      </c>
      <c r="L234" s="3">
        <v>395</v>
      </c>
    </row>
    <row r="235" spans="1:12" x14ac:dyDescent="0.25">
      <c r="A235" s="1">
        <v>49346</v>
      </c>
      <c r="B235" s="1">
        <v>27596770</v>
      </c>
      <c r="C235" s="1">
        <v>9425638</v>
      </c>
      <c r="D235" s="2">
        <v>3760093543569</v>
      </c>
      <c r="E235" s="1" t="s">
        <v>243</v>
      </c>
      <c r="F235" s="1" t="s">
        <v>1</v>
      </c>
      <c r="G235" s="1" t="s">
        <v>61</v>
      </c>
      <c r="H235" s="1" t="s">
        <v>997</v>
      </c>
      <c r="I235" s="1"/>
      <c r="J235" s="1">
        <v>1</v>
      </c>
      <c r="K235" s="3">
        <v>49</v>
      </c>
      <c r="L235" s="3">
        <v>49</v>
      </c>
    </row>
    <row r="236" spans="1:12" x14ac:dyDescent="0.25">
      <c r="A236" s="1">
        <v>49346</v>
      </c>
      <c r="B236" s="1">
        <v>27596776</v>
      </c>
      <c r="C236" s="1">
        <v>9425644</v>
      </c>
      <c r="D236" s="2">
        <v>3760093543606</v>
      </c>
      <c r="E236" s="1" t="s">
        <v>243</v>
      </c>
      <c r="F236" s="1" t="s">
        <v>1</v>
      </c>
      <c r="G236" s="1" t="s">
        <v>61</v>
      </c>
      <c r="H236" s="1" t="s">
        <v>998</v>
      </c>
      <c r="I236" s="1"/>
      <c r="J236" s="1">
        <v>1</v>
      </c>
      <c r="K236" s="3">
        <v>49</v>
      </c>
      <c r="L236" s="3">
        <v>49</v>
      </c>
    </row>
    <row r="237" spans="1:12" x14ac:dyDescent="0.25">
      <c r="A237" s="1">
        <v>49346</v>
      </c>
      <c r="B237" s="1">
        <v>27596803</v>
      </c>
      <c r="C237" s="1">
        <v>9425671</v>
      </c>
      <c r="D237" s="2">
        <v>3760093541916</v>
      </c>
      <c r="E237" s="1" t="s">
        <v>243</v>
      </c>
      <c r="F237" s="1" t="s">
        <v>1</v>
      </c>
      <c r="G237" s="1" t="s">
        <v>61</v>
      </c>
      <c r="H237" s="1" t="s">
        <v>669</v>
      </c>
      <c r="I237" s="1"/>
      <c r="J237" s="1">
        <v>2</v>
      </c>
      <c r="K237" s="3">
        <v>59</v>
      </c>
      <c r="L237" s="3">
        <v>118</v>
      </c>
    </row>
    <row r="238" spans="1:12" x14ac:dyDescent="0.25">
      <c r="A238" s="1">
        <v>49346</v>
      </c>
      <c r="B238" s="1">
        <v>27596830</v>
      </c>
      <c r="C238" s="1">
        <v>9425698</v>
      </c>
      <c r="D238" s="2">
        <v>3760093543743</v>
      </c>
      <c r="E238" s="1" t="s">
        <v>245</v>
      </c>
      <c r="F238" s="1" t="s">
        <v>1</v>
      </c>
      <c r="G238" s="1" t="s">
        <v>61</v>
      </c>
      <c r="H238" s="1" t="s">
        <v>999</v>
      </c>
      <c r="I238" s="1"/>
      <c r="J238" s="1">
        <v>1</v>
      </c>
      <c r="K238" s="3">
        <v>79</v>
      </c>
      <c r="L238" s="3">
        <v>79</v>
      </c>
    </row>
    <row r="239" spans="1:12" x14ac:dyDescent="0.25">
      <c r="A239" s="1">
        <v>49346</v>
      </c>
      <c r="B239" s="1">
        <v>27596833</v>
      </c>
      <c r="C239" s="1">
        <v>9425701</v>
      </c>
      <c r="D239" s="2">
        <v>3760093543767</v>
      </c>
      <c r="E239" s="1" t="s">
        <v>243</v>
      </c>
      <c r="F239" s="1" t="s">
        <v>1</v>
      </c>
      <c r="G239" s="1" t="s">
        <v>61</v>
      </c>
      <c r="H239" s="1" t="s">
        <v>672</v>
      </c>
      <c r="I239" s="1"/>
      <c r="J239" s="1">
        <v>1</v>
      </c>
      <c r="K239" s="3">
        <v>89</v>
      </c>
      <c r="L239" s="3">
        <v>89</v>
      </c>
    </row>
    <row r="240" spans="1:12" x14ac:dyDescent="0.25">
      <c r="A240" s="1">
        <v>49346</v>
      </c>
      <c r="B240" s="1">
        <v>27596836</v>
      </c>
      <c r="C240" s="1">
        <v>9425704</v>
      </c>
      <c r="D240" s="2">
        <v>3760093543781</v>
      </c>
      <c r="E240" s="1" t="s">
        <v>243</v>
      </c>
      <c r="F240" s="1" t="s">
        <v>1</v>
      </c>
      <c r="G240" s="1" t="s">
        <v>61</v>
      </c>
      <c r="H240" s="1" t="s">
        <v>1000</v>
      </c>
      <c r="I240" s="1"/>
      <c r="J240" s="1">
        <v>1</v>
      </c>
      <c r="K240" s="3">
        <v>69</v>
      </c>
      <c r="L240" s="3">
        <v>69</v>
      </c>
    </row>
    <row r="241" spans="1:12" x14ac:dyDescent="0.25">
      <c r="A241" s="1">
        <v>49346</v>
      </c>
      <c r="B241" s="1">
        <v>27596908</v>
      </c>
      <c r="C241" s="1">
        <v>9425776</v>
      </c>
      <c r="D241" s="2">
        <v>3760093543828</v>
      </c>
      <c r="E241" s="1" t="s">
        <v>243</v>
      </c>
      <c r="F241" s="1" t="s">
        <v>1</v>
      </c>
      <c r="G241" s="1" t="s">
        <v>61</v>
      </c>
      <c r="H241" s="1" t="s">
        <v>676</v>
      </c>
      <c r="I241" s="1"/>
      <c r="J241" s="1">
        <v>1</v>
      </c>
      <c r="K241" s="3">
        <v>69</v>
      </c>
      <c r="L241" s="3">
        <v>69</v>
      </c>
    </row>
    <row r="242" spans="1:12" x14ac:dyDescent="0.25">
      <c r="A242" s="1">
        <v>49346</v>
      </c>
      <c r="B242" s="1">
        <v>27596953</v>
      </c>
      <c r="C242" s="1">
        <v>9425821</v>
      </c>
      <c r="D242" s="2">
        <v>3760093544245</v>
      </c>
      <c r="E242" s="1" t="s">
        <v>243</v>
      </c>
      <c r="F242" s="1" t="s">
        <v>1</v>
      </c>
      <c r="G242" s="1" t="s">
        <v>61</v>
      </c>
      <c r="H242" s="1" t="s">
        <v>680</v>
      </c>
      <c r="I242" s="1"/>
      <c r="J242" s="1">
        <v>1</v>
      </c>
      <c r="K242" s="3">
        <v>39</v>
      </c>
      <c r="L242" s="3">
        <v>39</v>
      </c>
    </row>
    <row r="243" spans="1:12" x14ac:dyDescent="0.25">
      <c r="A243" s="1">
        <v>49346</v>
      </c>
      <c r="B243" s="1">
        <v>27596989</v>
      </c>
      <c r="C243" s="1">
        <v>9425857</v>
      </c>
      <c r="D243" s="2">
        <v>3760093543941</v>
      </c>
      <c r="E243" s="1" t="s">
        <v>245</v>
      </c>
      <c r="F243" s="1" t="s">
        <v>1</v>
      </c>
      <c r="G243" s="1" t="s">
        <v>61</v>
      </c>
      <c r="H243" s="1" t="s">
        <v>683</v>
      </c>
      <c r="I243" s="1"/>
      <c r="J243" s="1">
        <v>4</v>
      </c>
      <c r="K243" s="3">
        <v>149</v>
      </c>
      <c r="L243" s="3">
        <v>596</v>
      </c>
    </row>
    <row r="244" spans="1:12" x14ac:dyDescent="0.25">
      <c r="A244" s="1">
        <v>49346</v>
      </c>
      <c r="B244" s="1">
        <v>27596992</v>
      </c>
      <c r="C244" s="1">
        <v>9425860</v>
      </c>
      <c r="D244" s="2">
        <v>3760093543958</v>
      </c>
      <c r="E244" s="1" t="s">
        <v>245</v>
      </c>
      <c r="F244" s="1" t="s">
        <v>1</v>
      </c>
      <c r="G244" s="1" t="s">
        <v>61</v>
      </c>
      <c r="H244" s="1" t="s">
        <v>1001</v>
      </c>
      <c r="I244" s="1"/>
      <c r="J244" s="1">
        <v>1</v>
      </c>
      <c r="K244" s="3">
        <v>159</v>
      </c>
      <c r="L244" s="3">
        <v>159</v>
      </c>
    </row>
    <row r="245" spans="1:12" x14ac:dyDescent="0.25">
      <c r="A245" s="1">
        <v>49346</v>
      </c>
      <c r="B245" s="1">
        <v>27596995</v>
      </c>
      <c r="C245" s="1">
        <v>9425863</v>
      </c>
      <c r="D245" s="2">
        <v>3760093543934</v>
      </c>
      <c r="E245" s="1" t="s">
        <v>245</v>
      </c>
      <c r="F245" s="1" t="s">
        <v>1</v>
      </c>
      <c r="G245" s="1" t="s">
        <v>61</v>
      </c>
      <c r="H245" s="1" t="s">
        <v>684</v>
      </c>
      <c r="I245" s="1"/>
      <c r="J245" s="1">
        <v>1</v>
      </c>
      <c r="K245" s="3">
        <v>109</v>
      </c>
      <c r="L245" s="3">
        <v>109</v>
      </c>
    </row>
    <row r="246" spans="1:12" x14ac:dyDescent="0.25">
      <c r="A246" s="1">
        <v>51317</v>
      </c>
      <c r="B246" s="1">
        <v>27638530</v>
      </c>
      <c r="C246" s="1">
        <v>9443359</v>
      </c>
      <c r="D246" s="2">
        <v>7689474663312</v>
      </c>
      <c r="E246" s="1" t="s">
        <v>158</v>
      </c>
      <c r="F246" s="1" t="s">
        <v>1</v>
      </c>
      <c r="G246" s="1" t="s">
        <v>156</v>
      </c>
      <c r="H246" s="1" t="s">
        <v>1002</v>
      </c>
      <c r="I246" s="1"/>
      <c r="J246" s="1">
        <v>1</v>
      </c>
      <c r="K246" s="3">
        <v>140</v>
      </c>
      <c r="L246" s="3">
        <v>140</v>
      </c>
    </row>
    <row r="247" spans="1:12" x14ac:dyDescent="0.25">
      <c r="A247" s="1">
        <v>51317</v>
      </c>
      <c r="B247" s="1">
        <v>27638557</v>
      </c>
      <c r="C247" s="1">
        <v>9443386</v>
      </c>
      <c r="D247" s="2">
        <v>7689474663404</v>
      </c>
      <c r="E247" s="1" t="s">
        <v>158</v>
      </c>
      <c r="F247" s="1" t="s">
        <v>1</v>
      </c>
      <c r="G247" s="1" t="s">
        <v>156</v>
      </c>
      <c r="H247" s="1" t="s">
        <v>765</v>
      </c>
      <c r="I247" s="1"/>
      <c r="J247" s="1">
        <v>1</v>
      </c>
      <c r="K247" s="3">
        <v>105</v>
      </c>
      <c r="L247" s="3">
        <v>105</v>
      </c>
    </row>
    <row r="248" spans="1:12" x14ac:dyDescent="0.25">
      <c r="A248" s="1">
        <v>53927</v>
      </c>
      <c r="B248" s="1">
        <v>27666565</v>
      </c>
      <c r="C248" s="1">
        <v>9447745</v>
      </c>
      <c r="D248" s="2">
        <v>3664944189732</v>
      </c>
      <c r="E248" s="1" t="s">
        <v>128</v>
      </c>
      <c r="F248" s="1" t="s">
        <v>1</v>
      </c>
      <c r="G248" s="1" t="s">
        <v>2</v>
      </c>
      <c r="H248" s="1" t="s">
        <v>1003</v>
      </c>
      <c r="I248" s="1"/>
      <c r="J248" s="1">
        <v>1</v>
      </c>
      <c r="K248" s="3">
        <v>14</v>
      </c>
      <c r="L248" s="3">
        <v>14</v>
      </c>
    </row>
    <row r="249" spans="1:12" x14ac:dyDescent="0.25">
      <c r="A249" s="1">
        <v>53045</v>
      </c>
      <c r="B249" s="1">
        <v>27725230</v>
      </c>
      <c r="C249" s="1">
        <v>9468298</v>
      </c>
      <c r="D249" s="2">
        <v>8693357203266</v>
      </c>
      <c r="E249" s="1" t="s">
        <v>307</v>
      </c>
      <c r="F249" s="1" t="s">
        <v>1</v>
      </c>
      <c r="G249" s="1" t="s">
        <v>82</v>
      </c>
      <c r="H249" s="1" t="s">
        <v>1004</v>
      </c>
      <c r="I249" s="1"/>
      <c r="J249" s="1">
        <v>1</v>
      </c>
      <c r="K249" s="3">
        <v>27.96</v>
      </c>
      <c r="L249" s="3">
        <v>27.96</v>
      </c>
    </row>
    <row r="250" spans="1:12" x14ac:dyDescent="0.25">
      <c r="A250" s="1">
        <v>60811</v>
      </c>
      <c r="B250" s="1">
        <v>27884638</v>
      </c>
      <c r="C250" s="1">
        <v>9505186</v>
      </c>
      <c r="D250" s="2">
        <v>8435527815868</v>
      </c>
      <c r="E250" s="1" t="s">
        <v>878</v>
      </c>
      <c r="F250" s="1" t="s">
        <v>1</v>
      </c>
      <c r="G250" s="1" t="s">
        <v>479</v>
      </c>
      <c r="H250" s="1" t="s">
        <v>1005</v>
      </c>
      <c r="I250" s="1"/>
      <c r="J250" s="1">
        <v>5</v>
      </c>
      <c r="K250" s="3">
        <v>31.9</v>
      </c>
      <c r="L250" s="3">
        <v>159.5</v>
      </c>
    </row>
    <row r="251" spans="1:12" x14ac:dyDescent="0.25">
      <c r="A251" s="1">
        <v>56004</v>
      </c>
      <c r="B251" s="1">
        <v>28009855</v>
      </c>
      <c r="C251" s="1">
        <v>9547612</v>
      </c>
      <c r="D251" s="2">
        <v>3700407988181</v>
      </c>
      <c r="E251" s="1" t="s">
        <v>188</v>
      </c>
      <c r="F251" s="1" t="s">
        <v>1</v>
      </c>
      <c r="G251" s="1" t="s">
        <v>112</v>
      </c>
      <c r="H251" s="1" t="s">
        <v>1006</v>
      </c>
      <c r="I251" s="1"/>
      <c r="J251" s="1">
        <v>1</v>
      </c>
      <c r="K251" s="3">
        <v>12.3</v>
      </c>
      <c r="L251" s="3">
        <v>12.3</v>
      </c>
    </row>
    <row r="252" spans="1:12" x14ac:dyDescent="0.25">
      <c r="A252" s="1">
        <v>57426</v>
      </c>
      <c r="B252" s="1">
        <v>28026064</v>
      </c>
      <c r="C252" s="1">
        <v>9552841</v>
      </c>
      <c r="D252" s="2">
        <v>7029774000347</v>
      </c>
      <c r="E252" s="1" t="s">
        <v>696</v>
      </c>
      <c r="F252" s="1" t="s">
        <v>1</v>
      </c>
      <c r="G252" s="1" t="s">
        <v>87</v>
      </c>
      <c r="H252" s="1" t="s">
        <v>1007</v>
      </c>
      <c r="I252" s="1"/>
      <c r="J252" s="1">
        <v>2</v>
      </c>
      <c r="K252" s="3">
        <v>849</v>
      </c>
      <c r="L252" s="3">
        <v>1698</v>
      </c>
    </row>
    <row r="253" spans="1:12" x14ac:dyDescent="0.25">
      <c r="A253" s="1">
        <v>57402</v>
      </c>
      <c r="B253" s="1">
        <v>28083223</v>
      </c>
      <c r="C253" s="1">
        <v>9569161</v>
      </c>
      <c r="D253" s="2">
        <v>4037846162094</v>
      </c>
      <c r="E253" s="1" t="s">
        <v>1008</v>
      </c>
      <c r="F253" s="1" t="s">
        <v>1</v>
      </c>
      <c r="G253" s="1" t="s">
        <v>70</v>
      </c>
      <c r="H253" s="1" t="s">
        <v>1009</v>
      </c>
      <c r="I253" s="1"/>
      <c r="J253" s="1">
        <v>1</v>
      </c>
      <c r="K253" s="3">
        <v>29.9</v>
      </c>
      <c r="L253" s="3">
        <v>29.9</v>
      </c>
    </row>
    <row r="254" spans="1:12" x14ac:dyDescent="0.25">
      <c r="A254" s="1">
        <v>61615</v>
      </c>
      <c r="B254" s="1">
        <v>28467805</v>
      </c>
      <c r="C254" s="1">
        <v>9683638</v>
      </c>
      <c r="D254" s="2">
        <v>4008455048413</v>
      </c>
      <c r="E254" s="1" t="s">
        <v>378</v>
      </c>
      <c r="F254" s="1" t="s">
        <v>1</v>
      </c>
      <c r="G254" s="1" t="s">
        <v>13</v>
      </c>
      <c r="H254" s="1" t="s">
        <v>1010</v>
      </c>
      <c r="I254" s="1"/>
      <c r="J254" s="1">
        <v>1</v>
      </c>
      <c r="K254" s="3">
        <v>7.98</v>
      </c>
      <c r="L254" s="3">
        <v>7.98</v>
      </c>
    </row>
    <row r="255" spans="1:12" x14ac:dyDescent="0.25">
      <c r="A255" s="1">
        <v>60847</v>
      </c>
      <c r="B255" s="1">
        <v>28523539</v>
      </c>
      <c r="C255" s="1">
        <v>9704239</v>
      </c>
      <c r="D255" s="2">
        <v>0</v>
      </c>
      <c r="E255" s="1" t="s">
        <v>926</v>
      </c>
      <c r="F255" s="1" t="s">
        <v>1</v>
      </c>
      <c r="G255" s="1" t="s">
        <v>118</v>
      </c>
      <c r="H255" s="1" t="s">
        <v>1011</v>
      </c>
      <c r="I255" s="1"/>
      <c r="J255" s="1">
        <v>1</v>
      </c>
      <c r="K255" s="3">
        <v>59.75</v>
      </c>
      <c r="L255" s="3">
        <v>59.75</v>
      </c>
    </row>
    <row r="256" spans="1:12" x14ac:dyDescent="0.25">
      <c r="A256" s="1">
        <v>60847</v>
      </c>
      <c r="B256" s="1">
        <v>28523635</v>
      </c>
      <c r="C256" s="1">
        <v>9704335</v>
      </c>
      <c r="D256" s="2">
        <v>8590669213306</v>
      </c>
      <c r="E256" s="1" t="s">
        <v>926</v>
      </c>
      <c r="F256" s="1" t="s">
        <v>1</v>
      </c>
      <c r="G256" s="1" t="s">
        <v>118</v>
      </c>
      <c r="H256" s="1" t="s">
        <v>1012</v>
      </c>
      <c r="I256" s="1"/>
      <c r="J256" s="1">
        <v>1</v>
      </c>
      <c r="K256" s="3">
        <v>66.64</v>
      </c>
      <c r="L256" s="3">
        <v>66.64</v>
      </c>
    </row>
    <row r="257" spans="1:12" x14ac:dyDescent="0.25">
      <c r="A257" s="1">
        <v>60847</v>
      </c>
      <c r="B257" s="1">
        <v>28523683</v>
      </c>
      <c r="C257" s="1">
        <v>9704383</v>
      </c>
      <c r="D257" s="2">
        <v>8590669081486</v>
      </c>
      <c r="E257" s="1" t="s">
        <v>926</v>
      </c>
      <c r="F257" s="1" t="s">
        <v>1</v>
      </c>
      <c r="G257" s="1" t="s">
        <v>2</v>
      </c>
      <c r="H257" s="1" t="s">
        <v>1013</v>
      </c>
      <c r="I257" s="1"/>
      <c r="J257" s="1">
        <v>3</v>
      </c>
      <c r="K257" s="3">
        <v>18.37</v>
      </c>
      <c r="L257" s="3">
        <v>55.11</v>
      </c>
    </row>
    <row r="258" spans="1:12" x14ac:dyDescent="0.25">
      <c r="A258" s="1">
        <v>51776</v>
      </c>
      <c r="B258" s="1">
        <v>28524073</v>
      </c>
      <c r="C258" s="1">
        <v>9704773</v>
      </c>
      <c r="D258" s="2">
        <v>6942138915761</v>
      </c>
      <c r="E258" s="1" t="s">
        <v>206</v>
      </c>
      <c r="F258" s="1" t="s">
        <v>1</v>
      </c>
      <c r="G258" s="1" t="s">
        <v>87</v>
      </c>
      <c r="H258" s="1" t="s">
        <v>1014</v>
      </c>
      <c r="I258" s="1"/>
      <c r="J258" s="1">
        <v>2</v>
      </c>
      <c r="K258" s="3">
        <v>7.5</v>
      </c>
      <c r="L258" s="3">
        <v>15</v>
      </c>
    </row>
    <row r="259" spans="1:12" x14ac:dyDescent="0.25">
      <c r="A259" s="1">
        <v>61972</v>
      </c>
      <c r="B259" s="1">
        <v>28573018</v>
      </c>
      <c r="C259" s="1">
        <v>9718324</v>
      </c>
      <c r="D259" s="2">
        <v>8436545093009</v>
      </c>
      <c r="E259" s="1" t="s">
        <v>869</v>
      </c>
      <c r="F259" s="1" t="s">
        <v>1</v>
      </c>
      <c r="G259" s="1" t="s">
        <v>156</v>
      </c>
      <c r="H259" s="1" t="s">
        <v>1015</v>
      </c>
      <c r="I259" s="1"/>
      <c r="J259" s="1">
        <v>1</v>
      </c>
      <c r="K259" s="3">
        <v>205.63</v>
      </c>
      <c r="L259" s="3">
        <v>205.63</v>
      </c>
    </row>
    <row r="260" spans="1:12" x14ac:dyDescent="0.25">
      <c r="A260" s="1">
        <v>61972</v>
      </c>
      <c r="B260" s="1">
        <v>28573024</v>
      </c>
      <c r="C260" s="1">
        <v>9718330</v>
      </c>
      <c r="D260" s="2">
        <v>8436545097120</v>
      </c>
      <c r="E260" s="1" t="s">
        <v>869</v>
      </c>
      <c r="F260" s="1" t="s">
        <v>1</v>
      </c>
      <c r="G260" s="1" t="s">
        <v>156</v>
      </c>
      <c r="H260" s="1" t="s">
        <v>1016</v>
      </c>
      <c r="I260" s="1"/>
      <c r="J260" s="1">
        <v>1</v>
      </c>
      <c r="K260" s="3">
        <v>301.29000000000002</v>
      </c>
      <c r="L260" s="3">
        <v>301.29000000000002</v>
      </c>
    </row>
    <row r="261" spans="1:12" x14ac:dyDescent="0.25">
      <c r="A261" s="1">
        <v>61972</v>
      </c>
      <c r="B261" s="1">
        <v>28573048</v>
      </c>
      <c r="C261" s="1">
        <v>9718354</v>
      </c>
      <c r="D261" s="2">
        <v>8436545095942</v>
      </c>
      <c r="E261" s="1" t="s">
        <v>869</v>
      </c>
      <c r="F261" s="1" t="s">
        <v>1</v>
      </c>
      <c r="G261" s="1" t="s">
        <v>156</v>
      </c>
      <c r="H261" s="1" t="s">
        <v>1017</v>
      </c>
      <c r="I261" s="1"/>
      <c r="J261" s="1">
        <v>1</v>
      </c>
      <c r="K261" s="3">
        <v>998.25</v>
      </c>
      <c r="L261" s="3">
        <v>998.25</v>
      </c>
    </row>
    <row r="262" spans="1:12" x14ac:dyDescent="0.25">
      <c r="A262" s="1">
        <v>61972</v>
      </c>
      <c r="B262" s="1">
        <v>28573078</v>
      </c>
      <c r="C262" s="1">
        <v>9718384</v>
      </c>
      <c r="D262" s="2">
        <v>8436545097151</v>
      </c>
      <c r="E262" s="1" t="s">
        <v>1018</v>
      </c>
      <c r="F262" s="1" t="s">
        <v>1</v>
      </c>
      <c r="G262" s="1" t="s">
        <v>156</v>
      </c>
      <c r="H262" s="1" t="s">
        <v>1019</v>
      </c>
      <c r="I262" s="1"/>
      <c r="J262" s="1">
        <v>1</v>
      </c>
      <c r="K262" s="3">
        <v>151.18</v>
      </c>
      <c r="L262" s="3">
        <v>151.18</v>
      </c>
    </row>
    <row r="263" spans="1:12" x14ac:dyDescent="0.25">
      <c r="A263" s="1">
        <v>52562</v>
      </c>
      <c r="B263" s="1">
        <v>28607512</v>
      </c>
      <c r="C263" s="1">
        <v>9730198</v>
      </c>
      <c r="D263" s="2">
        <v>4211129133784</v>
      </c>
      <c r="E263" s="1" t="s">
        <v>713</v>
      </c>
      <c r="F263" s="1" t="s">
        <v>1</v>
      </c>
      <c r="G263" s="1" t="s">
        <v>118</v>
      </c>
      <c r="H263" s="1" t="s">
        <v>1020</v>
      </c>
      <c r="I263" s="1"/>
      <c r="J263" s="1">
        <v>1</v>
      </c>
      <c r="K263" s="3">
        <v>94.99</v>
      </c>
      <c r="L263" s="3">
        <v>94.99</v>
      </c>
    </row>
    <row r="264" spans="1:12" x14ac:dyDescent="0.25">
      <c r="A264" s="1">
        <v>59153</v>
      </c>
      <c r="B264" s="1">
        <v>28701433</v>
      </c>
      <c r="C264" s="1">
        <v>9755041</v>
      </c>
      <c r="D264" s="2">
        <v>3664944181798</v>
      </c>
      <c r="E264" s="1" t="s">
        <v>915</v>
      </c>
      <c r="F264" s="1" t="s">
        <v>1</v>
      </c>
      <c r="G264" s="1" t="s">
        <v>156</v>
      </c>
      <c r="H264" s="1" t="s">
        <v>1021</v>
      </c>
      <c r="I264" s="1"/>
      <c r="J264" s="1">
        <v>13</v>
      </c>
      <c r="K264" s="3">
        <v>14</v>
      </c>
      <c r="L264" s="3">
        <v>182</v>
      </c>
    </row>
    <row r="265" spans="1:12" x14ac:dyDescent="0.25">
      <c r="A265" s="1">
        <v>59153</v>
      </c>
      <c r="B265" s="1">
        <v>28701439</v>
      </c>
      <c r="C265" s="1">
        <v>9755047</v>
      </c>
      <c r="D265" s="2">
        <v>3664944181811</v>
      </c>
      <c r="E265" s="1" t="s">
        <v>915</v>
      </c>
      <c r="F265" s="1" t="s">
        <v>1</v>
      </c>
      <c r="G265" s="1" t="s">
        <v>156</v>
      </c>
      <c r="H265" s="1" t="s">
        <v>1022</v>
      </c>
      <c r="I265" s="1"/>
      <c r="J265" s="1">
        <v>2</v>
      </c>
      <c r="K265" s="3">
        <v>12</v>
      </c>
      <c r="L265" s="3">
        <v>24</v>
      </c>
    </row>
    <row r="266" spans="1:12" x14ac:dyDescent="0.25">
      <c r="A266" s="1">
        <v>53456</v>
      </c>
      <c r="B266" s="1">
        <v>28966109</v>
      </c>
      <c r="C266" s="1">
        <v>8324608</v>
      </c>
      <c r="D266" s="2">
        <v>8717285168050</v>
      </c>
      <c r="E266" s="1" t="s">
        <v>53</v>
      </c>
      <c r="F266" s="1" t="s">
        <v>1</v>
      </c>
      <c r="G266" s="1" t="s">
        <v>54</v>
      </c>
      <c r="H266" s="1" t="s">
        <v>1023</v>
      </c>
      <c r="I266" s="1" t="s">
        <v>330</v>
      </c>
      <c r="J266" s="1">
        <v>1</v>
      </c>
      <c r="K266" s="3">
        <v>34.950000000000003</v>
      </c>
      <c r="L266" s="3">
        <v>34.950000000000003</v>
      </c>
    </row>
    <row r="267" spans="1:12" x14ac:dyDescent="0.25">
      <c r="A267" s="1">
        <v>61726</v>
      </c>
      <c r="B267" s="1">
        <v>29018711</v>
      </c>
      <c r="C267" s="1">
        <v>9842591</v>
      </c>
      <c r="D267" s="2">
        <v>4008496972586</v>
      </c>
      <c r="E267" s="1" t="s">
        <v>937</v>
      </c>
      <c r="F267" s="1" t="s">
        <v>1</v>
      </c>
      <c r="G267" s="1" t="s">
        <v>118</v>
      </c>
      <c r="H267" s="1" t="s">
        <v>1024</v>
      </c>
      <c r="I267" s="1"/>
      <c r="J267" s="1">
        <v>1</v>
      </c>
      <c r="K267" s="3">
        <v>52.29</v>
      </c>
      <c r="L267" s="3">
        <v>52.29</v>
      </c>
    </row>
    <row r="268" spans="1:12" x14ac:dyDescent="0.25">
      <c r="A268" s="1">
        <v>61726</v>
      </c>
      <c r="B268" s="1">
        <v>29018759</v>
      </c>
      <c r="C268" s="1">
        <v>9842639</v>
      </c>
      <c r="D268" s="2">
        <v>5038061102093</v>
      </c>
      <c r="E268" s="1" t="s">
        <v>937</v>
      </c>
      <c r="F268" s="1" t="s">
        <v>1</v>
      </c>
      <c r="G268" s="1" t="s">
        <v>118</v>
      </c>
      <c r="H268" s="1" t="s">
        <v>1025</v>
      </c>
      <c r="I268" s="1"/>
      <c r="J268" s="1">
        <v>1</v>
      </c>
      <c r="K268" s="3">
        <v>104.59</v>
      </c>
      <c r="L268" s="3">
        <v>104.59</v>
      </c>
    </row>
    <row r="269" spans="1:12" x14ac:dyDescent="0.25">
      <c r="A269" s="1">
        <v>61726</v>
      </c>
      <c r="B269" s="1">
        <v>29018771</v>
      </c>
      <c r="C269" s="1">
        <v>9842651</v>
      </c>
      <c r="D269" s="2">
        <v>5038061102048</v>
      </c>
      <c r="E269" s="1" t="s">
        <v>937</v>
      </c>
      <c r="F269" s="1" t="s">
        <v>1</v>
      </c>
      <c r="G269" s="1" t="s">
        <v>118</v>
      </c>
      <c r="H269" s="1" t="s">
        <v>1025</v>
      </c>
      <c r="I269" s="1"/>
      <c r="J269" s="1">
        <v>21</v>
      </c>
      <c r="K269" s="3">
        <v>83.67</v>
      </c>
      <c r="L269" s="3">
        <v>1757.07</v>
      </c>
    </row>
    <row r="270" spans="1:12" x14ac:dyDescent="0.25">
      <c r="A270" s="1">
        <v>61726</v>
      </c>
      <c r="B270" s="1">
        <v>29018978</v>
      </c>
      <c r="C270" s="1">
        <v>9842858</v>
      </c>
      <c r="D270" s="2">
        <v>4008496980871</v>
      </c>
      <c r="E270" s="1" t="s">
        <v>1026</v>
      </c>
      <c r="F270" s="1" t="s">
        <v>1</v>
      </c>
      <c r="G270" s="1" t="s">
        <v>118</v>
      </c>
      <c r="H270" s="1" t="s">
        <v>1027</v>
      </c>
      <c r="I270" s="1"/>
      <c r="J270" s="1">
        <v>11</v>
      </c>
      <c r="K270" s="3">
        <v>67.98</v>
      </c>
      <c r="L270" s="3">
        <v>747.78000000000009</v>
      </c>
    </row>
    <row r="271" spans="1:12" x14ac:dyDescent="0.25">
      <c r="A271" s="1">
        <v>52469</v>
      </c>
      <c r="B271" s="1">
        <v>29020937</v>
      </c>
      <c r="C271" s="1">
        <v>9843359</v>
      </c>
      <c r="D271" s="2">
        <v>4000530698520</v>
      </c>
      <c r="E271" s="1" t="s">
        <v>713</v>
      </c>
      <c r="F271" s="1" t="s">
        <v>1</v>
      </c>
      <c r="G271" s="1" t="s">
        <v>11</v>
      </c>
      <c r="H271" s="1" t="s">
        <v>1028</v>
      </c>
      <c r="I271" s="1"/>
      <c r="J271" s="1">
        <v>1</v>
      </c>
      <c r="K271" s="3">
        <v>20.69</v>
      </c>
      <c r="L271" s="3">
        <v>20.69</v>
      </c>
    </row>
    <row r="272" spans="1:12" x14ac:dyDescent="0.25">
      <c r="A272" s="1">
        <v>59156</v>
      </c>
      <c r="B272" s="1">
        <v>29025260</v>
      </c>
      <c r="C272" s="1">
        <v>9844628</v>
      </c>
      <c r="D272" s="2">
        <v>8681875451962</v>
      </c>
      <c r="E272" s="1" t="s">
        <v>335</v>
      </c>
      <c r="F272" s="1" t="s">
        <v>1</v>
      </c>
      <c r="G272" s="1" t="s">
        <v>70</v>
      </c>
      <c r="H272" s="1" t="s">
        <v>1029</v>
      </c>
      <c r="I272" s="1"/>
      <c r="J272" s="1">
        <v>1</v>
      </c>
      <c r="K272" s="3">
        <v>76.86</v>
      </c>
      <c r="L272" s="3">
        <v>76.86</v>
      </c>
    </row>
    <row r="273" spans="1:12" x14ac:dyDescent="0.25">
      <c r="A273" s="1">
        <v>59204</v>
      </c>
      <c r="B273" s="1">
        <v>29244872</v>
      </c>
      <c r="C273" s="1">
        <v>9899075</v>
      </c>
      <c r="D273" s="2">
        <v>4260639721646</v>
      </c>
      <c r="E273" s="1" t="s">
        <v>734</v>
      </c>
      <c r="F273" s="1" t="s">
        <v>1</v>
      </c>
      <c r="G273" s="1" t="s">
        <v>5</v>
      </c>
      <c r="H273" s="1" t="s">
        <v>1030</v>
      </c>
      <c r="I273" s="1"/>
      <c r="J273" s="1">
        <v>1</v>
      </c>
      <c r="K273" s="3">
        <v>29.99</v>
      </c>
      <c r="L273" s="3">
        <v>29.99</v>
      </c>
    </row>
    <row r="274" spans="1:12" x14ac:dyDescent="0.25">
      <c r="A274" s="1">
        <v>51011</v>
      </c>
      <c r="B274" s="1">
        <v>29398491</v>
      </c>
      <c r="C274" s="1">
        <v>9943788</v>
      </c>
      <c r="D274" s="2">
        <v>8710103733720</v>
      </c>
      <c r="E274" s="1" t="s">
        <v>547</v>
      </c>
      <c r="F274" s="1" t="s">
        <v>1</v>
      </c>
      <c r="G274" s="1" t="s">
        <v>156</v>
      </c>
      <c r="H274" s="1" t="s">
        <v>1031</v>
      </c>
      <c r="I274" s="1"/>
      <c r="J274" s="1">
        <v>1</v>
      </c>
      <c r="K274" s="3">
        <v>74.989999999999995</v>
      </c>
      <c r="L274" s="3">
        <v>74.989999999999995</v>
      </c>
    </row>
    <row r="275" spans="1:12" x14ac:dyDescent="0.25">
      <c r="A275" s="1">
        <v>48498</v>
      </c>
      <c r="B275" s="1">
        <v>29617293</v>
      </c>
      <c r="C275" s="1">
        <v>10007833</v>
      </c>
      <c r="D275" s="2">
        <v>3760293964324</v>
      </c>
      <c r="E275" s="1" t="s">
        <v>441</v>
      </c>
      <c r="F275" s="1" t="s">
        <v>1</v>
      </c>
      <c r="G275" s="1" t="s">
        <v>11</v>
      </c>
      <c r="H275" s="1" t="s">
        <v>1032</v>
      </c>
      <c r="I275" s="1"/>
      <c r="J275" s="1">
        <v>1</v>
      </c>
      <c r="K275" s="3">
        <v>79.900000000000006</v>
      </c>
      <c r="L275" s="3">
        <v>79.900000000000006</v>
      </c>
    </row>
    <row r="276" spans="1:12" x14ac:dyDescent="0.25">
      <c r="A276" s="1">
        <v>61414</v>
      </c>
      <c r="B276" s="1">
        <v>29640464</v>
      </c>
      <c r="C276" s="1">
        <v>10012899</v>
      </c>
      <c r="D276" s="2">
        <v>4008838250389</v>
      </c>
      <c r="E276" s="1" t="s">
        <v>7</v>
      </c>
      <c r="F276" s="1" t="s">
        <v>1</v>
      </c>
      <c r="G276" s="1" t="s">
        <v>13</v>
      </c>
      <c r="H276" s="1" t="s">
        <v>752</v>
      </c>
      <c r="I276" s="1"/>
      <c r="J276" s="1">
        <v>1</v>
      </c>
      <c r="K276" s="3">
        <v>29.99</v>
      </c>
      <c r="L276" s="3">
        <v>29.99</v>
      </c>
    </row>
    <row r="277" spans="1:12" x14ac:dyDescent="0.25">
      <c r="A277" s="1">
        <v>61414</v>
      </c>
      <c r="B277" s="1">
        <v>29640466</v>
      </c>
      <c r="C277" s="1">
        <v>10012901</v>
      </c>
      <c r="D277" s="2">
        <v>4008838306291</v>
      </c>
      <c r="E277" s="1" t="s">
        <v>7</v>
      </c>
      <c r="F277" s="1" t="s">
        <v>1</v>
      </c>
      <c r="G277" s="1" t="s">
        <v>13</v>
      </c>
      <c r="H277" s="1" t="s">
        <v>754</v>
      </c>
      <c r="I277" s="1"/>
      <c r="J277" s="1">
        <v>1</v>
      </c>
      <c r="K277" s="3">
        <v>29.99</v>
      </c>
      <c r="L277" s="3">
        <v>29.99</v>
      </c>
    </row>
    <row r="278" spans="1:12" x14ac:dyDescent="0.25">
      <c r="L278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5E31-9AFE-44B9-A5BB-95D561E34E47}">
  <dimension ref="A1:R149"/>
  <sheetViews>
    <sheetView workbookViewId="0">
      <selection activeCell="P7" sqref="P7"/>
    </sheetView>
  </sheetViews>
  <sheetFormatPr defaultRowHeight="15" x14ac:dyDescent="0.25"/>
  <cols>
    <col min="1" max="1" width="10" bestFit="1" customWidth="1"/>
    <col min="14" max="14" width="18.42578125" customWidth="1"/>
    <col min="15" max="15" width="9.42578125" bestFit="1" customWidth="1"/>
    <col min="18" max="18" width="12.710937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17673472</v>
      </c>
      <c r="B2">
        <f>VLOOKUP(A2,'B '!$A$2:$K$620,1,0)</f>
        <v>17673472</v>
      </c>
      <c r="C2">
        <f>VLOOKUP(B2,'B '!$A$2:$K$620,2,0)</f>
        <v>34062</v>
      </c>
      <c r="D2">
        <f>VLOOKUP(B2,'B '!$A$2:$K$620,3,0)</f>
        <v>6452571</v>
      </c>
      <c r="E2">
        <f>VLOOKUP(B2,'B '!$A$2:$K$620,4,0)</f>
        <v>8717285134871</v>
      </c>
      <c r="F2" t="str">
        <f>VLOOKUP(B2,'B '!$A$2:$K$620,5,0)</f>
        <v>Good Morning</v>
      </c>
      <c r="G2" t="str">
        <f>VLOOKUP(B2,'B '!$A$2:$K$620,6,0)</f>
        <v>Hartwaren</v>
      </c>
      <c r="H2" t="str">
        <f>VLOOKUP(B2,'B '!$A$2:$K$620,7,0)</f>
        <v>Heimtextilien</v>
      </c>
      <c r="I2" t="str">
        <f>VLOOKUP(B2,'B '!$A$2:$K$620,8,0)</f>
        <v>Strandtuch "Strong" in Bunt</v>
      </c>
      <c r="J2" t="str">
        <f>VLOOKUP(B2,'B '!$A$2:$K$620,9,0)</f>
        <v>75x150 cm</v>
      </c>
      <c r="K2">
        <f>VLOOKUP(B2,'B '!$A$2:$K$620,10,0)</f>
        <v>1</v>
      </c>
      <c r="L2">
        <f>VLOOKUP(B2,'B '!$A$2:$K$620,11,0)</f>
        <v>24.95</v>
      </c>
      <c r="N2" s="8" t="s">
        <v>1037</v>
      </c>
      <c r="O2" s="14">
        <f>SUM(L2:L149)</f>
        <v>7990.2799999999879</v>
      </c>
      <c r="P2" s="14">
        <f>O2*8%</f>
        <v>639.22239999999908</v>
      </c>
      <c r="Q2" s="9">
        <v>0.08</v>
      </c>
      <c r="R2" s="8" t="s">
        <v>1040</v>
      </c>
    </row>
    <row r="3" spans="1:18" x14ac:dyDescent="0.25">
      <c r="A3" s="1">
        <v>22854905</v>
      </c>
      <c r="B3">
        <f>VLOOKUP(A3,'B '!$A$2:$K$620,1,0)</f>
        <v>22854905</v>
      </c>
      <c r="C3">
        <f>VLOOKUP(B3,'B '!$A$2:$K$620,2,0)</f>
        <v>46082</v>
      </c>
      <c r="D3">
        <f>VLOOKUP(B3,'B '!$A$2:$K$620,3,0)</f>
        <v>7976516</v>
      </c>
      <c r="E3">
        <f>VLOOKUP(B3,'B '!$A$2:$K$620,4,0)</f>
        <v>3665269008005</v>
      </c>
      <c r="F3" t="str">
        <f>VLOOKUP(B3,'B '!$A$2:$K$620,5,0)</f>
        <v>STOF France</v>
      </c>
      <c r="G3" t="str">
        <f>VLOOKUP(B3,'B '!$A$2:$K$620,6,0)</f>
        <v>Hartwaren</v>
      </c>
      <c r="H3" t="str">
        <f>VLOOKUP(B3,'B '!$A$2:$K$620,7,0)</f>
        <v>Heimtextilien</v>
      </c>
      <c r="I3" t="str">
        <f>VLOOKUP(B3,'B '!$A$2:$K$620,8,0)</f>
        <v>Plaid "Portofino" in Rot - (L)150 x (B)125 cm</v>
      </c>
      <c r="J3">
        <f>VLOOKUP(B3,'B '!$A$2:$K$620,9,0)</f>
        <v>0</v>
      </c>
      <c r="K3">
        <f>VLOOKUP(B3,'B '!$A$2:$K$620,10,0)</f>
        <v>1</v>
      </c>
      <c r="L3">
        <f>VLOOKUP(B3,'B '!$A$2:$K$620,11,0)</f>
        <v>18.63</v>
      </c>
    </row>
    <row r="4" spans="1:18" x14ac:dyDescent="0.25">
      <c r="A4" s="1">
        <v>20191077</v>
      </c>
      <c r="B4">
        <f>VLOOKUP(A4,'B '!$A$2:$K$620,1,0)</f>
        <v>20191077</v>
      </c>
      <c r="C4">
        <f>VLOOKUP(B4,'B '!$A$2:$K$620,2,0)</f>
        <v>40429</v>
      </c>
      <c r="D4">
        <f>VLOOKUP(B4,'B '!$A$2:$K$620,3,0)</f>
        <v>7185593</v>
      </c>
      <c r="E4">
        <f>VLOOKUP(B4,'B '!$A$2:$K$620,4,0)</f>
        <v>4008838120903</v>
      </c>
      <c r="F4" t="str">
        <f>VLOOKUP(B4,'B '!$A$2:$K$620,5,0)</f>
        <v>Wenko</v>
      </c>
      <c r="G4" t="str">
        <f>VLOOKUP(B4,'B '!$A$2:$K$620,6,0)</f>
        <v>Hartwaren</v>
      </c>
      <c r="H4" t="str">
        <f>VLOOKUP(B4,'B '!$A$2:$K$620,7,0)</f>
        <v>Bad</v>
      </c>
      <c r="I4" t="str">
        <f>VLOOKUP(B4,'B '!$A$2:$K$620,8,0)</f>
        <v>4er-Set: Handtuchheizkörper-Haken in Weiß</v>
      </c>
      <c r="J4">
        <f>VLOOKUP(B4,'B '!$A$2:$K$620,9,0)</f>
        <v>0</v>
      </c>
      <c r="K4">
        <f>VLOOKUP(B4,'B '!$A$2:$K$620,10,0)</f>
        <v>1</v>
      </c>
      <c r="L4">
        <f>VLOOKUP(B4,'B '!$A$2:$K$620,11,0)</f>
        <v>9.98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16649944</v>
      </c>
      <c r="B5">
        <f>VLOOKUP(A5,'B '!$A$2:$K$620,1,0)</f>
        <v>16649944</v>
      </c>
      <c r="C5">
        <f>VLOOKUP(B5,'B '!$A$2:$K$620,2,0)</f>
        <v>34267</v>
      </c>
      <c r="D5">
        <f>VLOOKUP(B5,'B '!$A$2:$K$620,3,0)</f>
        <v>6146095</v>
      </c>
      <c r="E5">
        <f>VLOOKUP(B5,'B '!$A$2:$K$620,4,0)</f>
        <v>3301040989278</v>
      </c>
      <c r="F5" t="str">
        <f>VLOOKUP(B5,'B '!$A$2:$K$620,5,0)</f>
        <v>MGM</v>
      </c>
      <c r="G5" t="str">
        <f>VLOOKUP(B5,'B '!$A$2:$K$620,6,0)</f>
        <v>Hartwaren</v>
      </c>
      <c r="H5" t="str">
        <f>VLOOKUP(B5,'B '!$A$2:$K$620,7,0)</f>
        <v>Spielwaren</v>
      </c>
      <c r="I5" t="str">
        <f>VLOOKUP(B5,'B '!$A$2:$K$620,8,0)</f>
        <v>Holz-Werkzeugset - ab 8 Jahren</v>
      </c>
      <c r="J5">
        <f>VLOOKUP(B5,'B '!$A$2:$K$620,9,0)</f>
        <v>0</v>
      </c>
      <c r="K5">
        <v>1</v>
      </c>
      <c r="L5">
        <f>VLOOKUP(B5,'B '!$A$2:$K$620,11,0)</f>
        <v>49.9</v>
      </c>
      <c r="N5" s="8" t="s">
        <v>1037</v>
      </c>
      <c r="O5" s="14">
        <f>SUM(L2:L149)</f>
        <v>7990.2799999999879</v>
      </c>
      <c r="P5" s="14">
        <f>O5*7%</f>
        <v>559.31959999999924</v>
      </c>
      <c r="Q5" s="9">
        <v>7.4999999999999997E-2</v>
      </c>
      <c r="R5" s="4" t="s">
        <v>1041</v>
      </c>
    </row>
    <row r="6" spans="1:18" x14ac:dyDescent="0.25">
      <c r="A6" s="1">
        <v>27596950</v>
      </c>
      <c r="B6">
        <f>VLOOKUP(A6,'B '!$A$2:$K$620,1,0)</f>
        <v>27596950</v>
      </c>
      <c r="C6">
        <f>VLOOKUP(B6,'B '!$A$2:$K$620,2,0)</f>
        <v>49346</v>
      </c>
      <c r="D6">
        <f>VLOOKUP(B6,'B '!$A$2:$K$620,3,0)</f>
        <v>9425818</v>
      </c>
      <c r="E6">
        <f>VLOOKUP(B6,'B '!$A$2:$K$620,4,0)</f>
        <v>3760093544221</v>
      </c>
      <c r="F6" t="str">
        <f>VLOOKUP(B6,'B '!$A$2:$K$620,5,0)</f>
        <v>Lumijardin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2er-Set: LED-Solarleuchten "Cover" in Silber - Ø 21 cm</v>
      </c>
      <c r="J6">
        <f>VLOOKUP(B6,'B '!$A$2:$K$620,9,0)</f>
        <v>0</v>
      </c>
      <c r="K6">
        <f>VLOOKUP(B6,'B '!$A$2:$K$620,10,0)</f>
        <v>1</v>
      </c>
      <c r="L6">
        <f>VLOOKUP(B6,'B '!$A$2:$K$620,11,0)</f>
        <v>59</v>
      </c>
    </row>
    <row r="7" spans="1:18" x14ac:dyDescent="0.25">
      <c r="A7" s="1">
        <v>29239187</v>
      </c>
      <c r="B7">
        <f>VLOOKUP(A7,'B '!$A$2:$K$620,1,0)</f>
        <v>29239187</v>
      </c>
      <c r="C7">
        <f>VLOOKUP(B7,'B '!$A$2:$K$620,2,0)</f>
        <v>61729</v>
      </c>
      <c r="D7">
        <f>VLOOKUP(B7,'B '!$A$2:$K$620,3,0)</f>
        <v>9897434</v>
      </c>
      <c r="E7">
        <f>VLOOKUP(B7,'B '!$A$2:$K$620,4,0)</f>
        <v>0</v>
      </c>
      <c r="F7" t="str">
        <f>VLOOKUP(B7,'B '!$A$2:$K$620,5,0)</f>
        <v>House Nordic</v>
      </c>
      <c r="G7" t="str">
        <f>VLOOKUP(B7,'B '!$A$2:$K$620,6,0)</f>
        <v>Hartwaren</v>
      </c>
      <c r="H7" t="str">
        <f>VLOOKUP(B7,'B '!$A$2:$K$620,7,0)</f>
        <v>Deko</v>
      </c>
      <c r="I7" t="str">
        <f>VLOOKUP(B7,'B '!$A$2:$K$620,8,0)</f>
        <v>2er-Set: Laternen in Schwarz</v>
      </c>
      <c r="J7">
        <f>VLOOKUP(B7,'B '!$A$2:$K$620,9,0)</f>
        <v>0</v>
      </c>
      <c r="K7">
        <f>VLOOKUP(B7,'B '!$A$2:$K$620,10,0)</f>
        <v>1</v>
      </c>
      <c r="L7">
        <f>VLOOKUP(B7,'B '!$A$2:$K$620,11,0)</f>
        <v>65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27596344</v>
      </c>
      <c r="B8">
        <f>VLOOKUP(A8,'B '!$A$2:$K$620,1,0)</f>
        <v>27596344</v>
      </c>
      <c r="C8">
        <f>VLOOKUP(B8,'B '!$A$2:$K$620,2,0)</f>
        <v>49346</v>
      </c>
      <c r="D8">
        <f>VLOOKUP(B8,'B '!$A$2:$K$620,3,0)</f>
        <v>9425212</v>
      </c>
      <c r="E8">
        <f>VLOOKUP(B8,'B '!$A$2:$K$620,4,0)</f>
        <v>3760093542647</v>
      </c>
      <c r="F8" t="str">
        <f>VLOOKUP(B8,'B '!$A$2:$K$620,5,0)</f>
        <v>lumisky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LED-Außenleuchte "Kelly" in Grau - (H)39 cm</v>
      </c>
      <c r="J8">
        <f>VLOOKUP(B8,'B '!$A$2:$K$620,9,0)</f>
        <v>0</v>
      </c>
      <c r="K8">
        <v>1</v>
      </c>
      <c r="L8">
        <f>VLOOKUP(B8,'B '!$A$2:$K$620,11,0)</f>
        <v>219</v>
      </c>
      <c r="N8" s="8" t="s">
        <v>1037</v>
      </c>
      <c r="O8" s="14">
        <f>SUM(L2:L149)</f>
        <v>7990.2799999999879</v>
      </c>
      <c r="P8" s="14">
        <f>O8*6.5%</f>
        <v>519.36819999999921</v>
      </c>
      <c r="Q8" s="9">
        <v>6.5000000000000002E-2</v>
      </c>
      <c r="R8" s="4" t="s">
        <v>1042</v>
      </c>
    </row>
    <row r="9" spans="1:18" x14ac:dyDescent="0.25">
      <c r="A9" s="1">
        <v>17631367</v>
      </c>
      <c r="B9">
        <f>VLOOKUP(A9,'B '!$A$2:$K$620,1,0)</f>
        <v>17631367</v>
      </c>
      <c r="C9">
        <f>VLOOKUP(B9,'B '!$A$2:$K$620,2,0)</f>
        <v>36964</v>
      </c>
      <c r="D9">
        <f>VLOOKUP(B9,'B '!$A$2:$K$620,3,0)</f>
        <v>6442645</v>
      </c>
      <c r="E9">
        <f>VLOOKUP(B9,'B '!$A$2:$K$620,4,0)</f>
        <v>8717459588578</v>
      </c>
      <c r="F9" t="str">
        <f>VLOOKUP(B9,'B '!$A$2:$K$620,5,0)</f>
        <v>Clayre &amp; Eef</v>
      </c>
      <c r="G9" t="str">
        <f>VLOOKUP(B9,'B '!$A$2:$K$620,6,0)</f>
        <v>Hartwaren</v>
      </c>
      <c r="H9" t="str">
        <f>VLOOKUP(B9,'B '!$A$2:$K$620,7,0)</f>
        <v>Deko</v>
      </c>
      <c r="I9" t="str">
        <f>VLOOKUP(B9,'B '!$A$2:$K$620,8,0)</f>
        <v>Laterne in Weiß - (B)25 x (H)30 x (T)12 cm</v>
      </c>
      <c r="J9">
        <f>VLOOKUP(B9,'B '!$A$2:$K$620,9,0)</f>
        <v>0</v>
      </c>
      <c r="K9">
        <f>VLOOKUP(B9,'B '!$A$2:$K$620,10,0)</f>
        <v>1</v>
      </c>
      <c r="L9">
        <f>VLOOKUP(B9,'B '!$A$2:$K$620,11,0)</f>
        <v>52.5</v>
      </c>
    </row>
    <row r="10" spans="1:18" x14ac:dyDescent="0.25">
      <c r="A10" s="1">
        <v>24949817</v>
      </c>
      <c r="B10">
        <f>VLOOKUP(A10,'B '!$A$2:$K$620,1,0)</f>
        <v>24949817</v>
      </c>
      <c r="C10">
        <f>VLOOKUP(B10,'B '!$A$2:$K$620,2,0)</f>
        <v>48492</v>
      </c>
      <c r="D10">
        <f>VLOOKUP(B10,'B '!$A$2:$K$620,3,0)</f>
        <v>8614187</v>
      </c>
      <c r="E10">
        <f>VLOOKUP(B10,'B '!$A$2:$K$620,4,0)</f>
        <v>3760293962177</v>
      </c>
      <c r="F10" t="str">
        <f>VLOOKUP(B10,'B '!$A$2:$K$620,5,0)</f>
        <v>Björn</v>
      </c>
      <c r="G10" t="str">
        <f>VLOOKUP(B10,'B '!$A$2:$K$620,6,0)</f>
        <v>Hartwaren</v>
      </c>
      <c r="H10" t="str">
        <f>VLOOKUP(B10,'B '!$A$2:$K$620,7,0)</f>
        <v>Aufbewahren &amp; Servieren</v>
      </c>
      <c r="I10" t="str">
        <f>VLOOKUP(B10,'B '!$A$2:$K$620,8,0)</f>
        <v>Salatschüssel "Eclipse Flower" in Natur/ Grau - Ø 30 cm</v>
      </c>
      <c r="J10">
        <f>VLOOKUP(B10,'B '!$A$2:$K$620,9,0)</f>
        <v>0</v>
      </c>
      <c r="K10">
        <v>1</v>
      </c>
      <c r="L10">
        <f>VLOOKUP(B10,'B '!$A$2:$K$620,11,0)</f>
        <v>99.9</v>
      </c>
    </row>
    <row r="11" spans="1:18" x14ac:dyDescent="0.25">
      <c r="A11" s="1">
        <v>21564754</v>
      </c>
      <c r="B11">
        <f>VLOOKUP(A11,'B '!$A$2:$K$620,1,0)</f>
        <v>21564754</v>
      </c>
      <c r="C11">
        <f>VLOOKUP(B11,'B '!$A$2:$K$620,2,0)</f>
        <v>42074</v>
      </c>
      <c r="D11">
        <f>VLOOKUP(B11,'B '!$A$2:$K$620,3,0)</f>
        <v>7585114</v>
      </c>
      <c r="E11">
        <f>VLOOKUP(B11,'B '!$A$2:$K$620,4,0)</f>
        <v>3760093542128</v>
      </c>
      <c r="F11" t="str">
        <f>VLOOKUP(B11,'B '!$A$2:$K$620,5,0)</f>
        <v>Lumijardin</v>
      </c>
      <c r="G11" t="str">
        <f>VLOOKUP(B11,'B '!$A$2:$K$620,6,0)</f>
        <v>Hartwaren</v>
      </c>
      <c r="H11" t="str">
        <f>VLOOKUP(B11,'B '!$A$2:$K$620,7,0)</f>
        <v>Lampen &amp; Leuchten</v>
      </c>
      <c r="I11" t="str">
        <f>VLOOKUP(B11,'B '!$A$2:$K$620,8,0)</f>
        <v>LED-Solar-Lichtergirlande "Fantasy Star" in Warmweiß - (L)515 cm</v>
      </c>
      <c r="J11">
        <f>VLOOKUP(B11,'B '!$A$2:$K$620,9,0)</f>
        <v>0</v>
      </c>
      <c r="K11">
        <v>1</v>
      </c>
      <c r="L11">
        <f>VLOOKUP(B11,'B '!$A$2:$K$620,11,0)</f>
        <v>25.5</v>
      </c>
    </row>
    <row r="12" spans="1:18" x14ac:dyDescent="0.25">
      <c r="A12" s="1">
        <v>27596803</v>
      </c>
      <c r="B12">
        <f>VLOOKUP(A12,'B '!$A$2:$K$620,1,0)</f>
        <v>27596803</v>
      </c>
      <c r="C12">
        <f>VLOOKUP(B12,'B '!$A$2:$K$620,2,0)</f>
        <v>49346</v>
      </c>
      <c r="D12">
        <f>VLOOKUP(B12,'B '!$A$2:$K$620,3,0)</f>
        <v>9425671</v>
      </c>
      <c r="E12">
        <f>VLOOKUP(B12,'B '!$A$2:$K$620,4,0)</f>
        <v>3760093541916</v>
      </c>
      <c r="F12" t="str">
        <f>VLOOKUP(B12,'B '!$A$2:$K$620,5,0)</f>
        <v>Lumijardin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LED-Solar-Bodenspots "Half Moon" in Weiß</v>
      </c>
      <c r="J12">
        <f>VLOOKUP(B12,'B '!$A$2:$K$620,9,0)</f>
        <v>0</v>
      </c>
      <c r="K12">
        <v>1</v>
      </c>
      <c r="L12">
        <f>VLOOKUP(B12,'B '!$A$2:$K$620,11,0)</f>
        <v>59</v>
      </c>
    </row>
    <row r="13" spans="1:18" x14ac:dyDescent="0.25">
      <c r="A13" s="1">
        <v>21564790</v>
      </c>
      <c r="B13">
        <f>VLOOKUP(A13,'B '!$A$2:$K$620,1,0)</f>
        <v>21564790</v>
      </c>
      <c r="C13">
        <f>VLOOKUP(B13,'B '!$A$2:$K$620,2,0)</f>
        <v>42074</v>
      </c>
      <c r="D13">
        <f>VLOOKUP(B13,'B '!$A$2:$K$620,3,0)</f>
        <v>7585150</v>
      </c>
      <c r="E13">
        <f>VLOOKUP(B13,'B '!$A$2:$K$620,4,0)</f>
        <v>3760093541695</v>
      </c>
      <c r="F13" t="str">
        <f>VLOOKUP(B13,'B '!$A$2:$K$620,5,0)</f>
        <v>Lumijardin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LED-Solarleuchte "Cactus" in Grün - (H)13 x Ø 9 cm</v>
      </c>
      <c r="J13">
        <f>VLOOKUP(B13,'B '!$A$2:$K$620,9,0)</f>
        <v>0</v>
      </c>
      <c r="K13">
        <v>1</v>
      </c>
      <c r="L13">
        <f>VLOOKUP(B13,'B '!$A$2:$K$620,11,0)</f>
        <v>21</v>
      </c>
    </row>
    <row r="14" spans="1:18" x14ac:dyDescent="0.25">
      <c r="A14" s="1">
        <v>12875841</v>
      </c>
      <c r="B14">
        <f>VLOOKUP(A14,'B '!$A$2:$K$620,1,0)</f>
        <v>12875841</v>
      </c>
      <c r="C14">
        <f>VLOOKUP(B14,'B '!$A$2:$K$620,2,0)</f>
        <v>26176</v>
      </c>
      <c r="D14">
        <f>VLOOKUP(B14,'B '!$A$2:$K$620,3,0)</f>
        <v>4933474</v>
      </c>
      <c r="E14">
        <f>VLOOKUP(B14,'B '!$A$2:$K$620,4,0)</f>
        <v>7394311900207</v>
      </c>
      <c r="F14" t="str">
        <f>VLOOKUP(B14,'B '!$A$2:$K$620,5,0)</f>
        <v>Playbox</v>
      </c>
      <c r="G14" t="str">
        <f>VLOOKUP(B14,'B '!$A$2:$K$620,6,0)</f>
        <v>Hartwaren</v>
      </c>
      <c r="H14" t="str">
        <f>VLOOKUP(B14,'B '!$A$2:$K$620,7,0)</f>
        <v>Kreativbedarf &amp; DIY</v>
      </c>
      <c r="I14" t="str">
        <f>VLOOKUP(B14,'B '!$A$2:$K$620,8,0)</f>
        <v>5tlg. Webset - ab 5 Jahren</v>
      </c>
      <c r="J14">
        <f>VLOOKUP(B14,'B '!$A$2:$K$620,9,0)</f>
        <v>0</v>
      </c>
      <c r="K14">
        <v>1</v>
      </c>
      <c r="L14">
        <f>VLOOKUP(B14,'B '!$A$2:$K$620,11,0)</f>
        <v>7.99</v>
      </c>
    </row>
    <row r="15" spans="1:18" x14ac:dyDescent="0.25">
      <c r="A15" s="1">
        <v>18545511</v>
      </c>
      <c r="B15">
        <f>VLOOKUP(A15,'B '!$A$2:$K$620,1,0)</f>
        <v>18545511</v>
      </c>
      <c r="C15">
        <f>VLOOKUP(B15,'B '!$A$2:$K$620,2,0)</f>
        <v>33864</v>
      </c>
      <c r="D15">
        <f>VLOOKUP(B15,'B '!$A$2:$K$620,3,0)</f>
        <v>6697904</v>
      </c>
      <c r="E15">
        <f>VLOOKUP(B15,'B '!$A$2:$K$620,4,0)</f>
        <v>5707594283776</v>
      </c>
      <c r="F15" t="str">
        <f>VLOOKUP(B15,'B '!$A$2:$K$620,5,0)</f>
        <v>Magni</v>
      </c>
      <c r="G15" t="str">
        <f>VLOOKUP(B15,'B '!$A$2:$K$620,6,0)</f>
        <v>Hartwaren</v>
      </c>
      <c r="H15" t="str">
        <f>VLOOKUP(B15,'B '!$A$2:$K$620,7,0)</f>
        <v>Spielwaren</v>
      </c>
      <c r="I15" t="str">
        <f>VLOOKUP(B15,'B '!$A$2:$K$620,8,0)</f>
        <v>Hüpftier "Einhorn" - ab 12 Monaten</v>
      </c>
      <c r="J15">
        <f>VLOOKUP(B15,'B '!$A$2:$K$620,9,0)</f>
        <v>0</v>
      </c>
      <c r="K15">
        <v>1</v>
      </c>
      <c r="L15">
        <f>VLOOKUP(B15,'B '!$A$2:$K$620,11,0)</f>
        <v>36.6</v>
      </c>
    </row>
    <row r="16" spans="1:18" x14ac:dyDescent="0.25">
      <c r="A16" s="1">
        <v>24949847</v>
      </c>
      <c r="B16">
        <f>VLOOKUP(A16,'B '!$A$2:$K$620,1,0)</f>
        <v>24949847</v>
      </c>
      <c r="C16">
        <f>VLOOKUP(B16,'B '!$A$2:$K$620,2,0)</f>
        <v>48492</v>
      </c>
      <c r="D16">
        <f>VLOOKUP(B16,'B '!$A$2:$K$620,3,0)</f>
        <v>8614217</v>
      </c>
      <c r="E16">
        <f>VLOOKUP(B16,'B '!$A$2:$K$620,4,0)</f>
        <v>3760293962115</v>
      </c>
      <c r="F16" t="str">
        <f>VLOOKUP(B16,'B '!$A$2:$K$620,5,0)</f>
        <v>Björn</v>
      </c>
      <c r="G16" t="str">
        <f>VLOOKUP(B16,'B '!$A$2:$K$620,6,0)</f>
        <v>Hartwaren</v>
      </c>
      <c r="H16" t="str">
        <f>VLOOKUP(B16,'B '!$A$2:$K$620,7,0)</f>
        <v>Gedeckter Tisch</v>
      </c>
      <c r="I16" t="str">
        <f>VLOOKUP(B16,'B '!$A$2:$K$620,8,0)</f>
        <v>Salatbesteck "Eclipse Dune" iin Natur/ Grau - (L)31 x (B)7 cm</v>
      </c>
      <c r="J16">
        <f>VLOOKUP(B16,'B '!$A$2:$K$620,9,0)</f>
        <v>0</v>
      </c>
      <c r="K16">
        <v>1</v>
      </c>
      <c r="L16">
        <f>VLOOKUP(B16,'B '!$A$2:$K$620,11,0)</f>
        <v>49.9</v>
      </c>
    </row>
    <row r="17" spans="1:12" x14ac:dyDescent="0.25">
      <c r="A17" s="1">
        <v>22112650</v>
      </c>
      <c r="B17">
        <f>VLOOKUP(A17,'B '!$A$2:$K$620,1,0)</f>
        <v>22112650</v>
      </c>
      <c r="C17">
        <f>VLOOKUP(B17,'B '!$A$2:$K$620,2,0)</f>
        <v>45821</v>
      </c>
      <c r="D17">
        <f>VLOOKUP(B17,'B '!$A$2:$K$620,3,0)</f>
        <v>7742598</v>
      </c>
      <c r="E17">
        <f>VLOOKUP(B17,'B '!$A$2:$K$620,4,0)</f>
        <v>3760293960586</v>
      </c>
      <c r="F17" t="str">
        <f>VLOOKUP(B17,'B '!$A$2:$K$620,5,0)</f>
        <v>Björn</v>
      </c>
      <c r="G17" t="str">
        <f>VLOOKUP(B17,'B '!$A$2:$K$620,6,0)</f>
        <v>Hartwaren</v>
      </c>
      <c r="H17" t="str">
        <f>VLOOKUP(B17,'B '!$A$2:$K$620,7,0)</f>
        <v>Gedeckter Tisch</v>
      </c>
      <c r="I17" t="str">
        <f>VLOOKUP(B17,'B '!$A$2:$K$620,8,0)</f>
        <v>2er-Set: Becher "Eclipse Dune" in Grau - 300 ml</v>
      </c>
      <c r="J17">
        <f>VLOOKUP(B17,'B '!$A$2:$K$620,9,0)</f>
        <v>0</v>
      </c>
      <c r="K17">
        <v>1</v>
      </c>
      <c r="L17">
        <f>VLOOKUP(B17,'B '!$A$2:$K$620,11,0)</f>
        <v>19.899999999999999</v>
      </c>
    </row>
    <row r="18" spans="1:12" x14ac:dyDescent="0.25">
      <c r="A18" s="1">
        <v>27725233</v>
      </c>
      <c r="B18">
        <f>VLOOKUP(A18,'B '!$A$2:$K$620,1,0)</f>
        <v>27725233</v>
      </c>
      <c r="C18">
        <f>VLOOKUP(B18,'B '!$A$2:$K$620,2,0)</f>
        <v>53045</v>
      </c>
      <c r="D18">
        <f>VLOOKUP(B18,'B '!$A$2:$K$620,3,0)</f>
        <v>9468301</v>
      </c>
      <c r="E18">
        <f>VLOOKUP(B18,'B '!$A$2:$K$620,4,0)</f>
        <v>8002713080609</v>
      </c>
      <c r="F18" t="str">
        <f>VLOOKUP(B18,'B '!$A$2:$K$620,5,0)</f>
        <v>Trendy Kitchen by EXCÉLSA</v>
      </c>
      <c r="G18" t="str">
        <f>VLOOKUP(B18,'B '!$A$2:$K$620,6,0)</f>
        <v>Hartwaren</v>
      </c>
      <c r="H18" t="str">
        <f>VLOOKUP(B18,'B '!$A$2:$K$620,7,0)</f>
        <v>Aufbewahren &amp; Servieren</v>
      </c>
      <c r="I18" t="str">
        <f>VLOOKUP(B18,'B '!$A$2:$K$620,8,0)</f>
        <v>Trendy Kitchen by EXCÉLSA Tabletts, Etageren &amp; Servierplatten  in ohne Farbe</v>
      </c>
      <c r="J18">
        <f>VLOOKUP(B18,'B '!$A$2:$K$620,9,0)</f>
        <v>0</v>
      </c>
      <c r="K18">
        <v>1</v>
      </c>
      <c r="L18">
        <f>VLOOKUP(B18,'B '!$A$2:$K$620,11,0)</f>
        <v>66.599999999999994</v>
      </c>
    </row>
    <row r="19" spans="1:12" x14ac:dyDescent="0.25">
      <c r="A19" s="1">
        <v>27596833</v>
      </c>
      <c r="B19">
        <f>VLOOKUP(A19,'B '!$A$2:$K$620,1,0)</f>
        <v>27596833</v>
      </c>
      <c r="C19">
        <f>VLOOKUP(B19,'B '!$A$2:$K$620,2,0)</f>
        <v>49346</v>
      </c>
      <c r="D19">
        <f>VLOOKUP(B19,'B '!$A$2:$K$620,3,0)</f>
        <v>9425701</v>
      </c>
      <c r="E19">
        <f>VLOOKUP(B19,'B '!$A$2:$K$620,4,0)</f>
        <v>3760093543767</v>
      </c>
      <c r="F19" t="str">
        <f>VLOOKUP(B19,'B '!$A$2:$K$620,5,0)</f>
        <v>Lumijardin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LED-Solarleuchte "Coco Slim" in Schwarz/ Gold - (H)41 cm</v>
      </c>
      <c r="J19">
        <f>VLOOKUP(B19,'B '!$A$2:$K$620,9,0)</f>
        <v>0</v>
      </c>
      <c r="K19">
        <v>1</v>
      </c>
      <c r="L19">
        <f>VLOOKUP(B19,'B '!$A$2:$K$620,11,0)</f>
        <v>89</v>
      </c>
    </row>
    <row r="20" spans="1:12" x14ac:dyDescent="0.25">
      <c r="A20" s="1">
        <v>27596803</v>
      </c>
      <c r="B20">
        <f>VLOOKUP(A20,'B '!$A$2:$K$620,1,0)</f>
        <v>27596803</v>
      </c>
      <c r="C20">
        <f>VLOOKUP(B20,'B '!$A$2:$K$620,2,0)</f>
        <v>49346</v>
      </c>
      <c r="D20">
        <f>VLOOKUP(B20,'B '!$A$2:$K$620,3,0)</f>
        <v>9425671</v>
      </c>
      <c r="E20">
        <f>VLOOKUP(B20,'B '!$A$2:$K$620,4,0)</f>
        <v>3760093541916</v>
      </c>
      <c r="F20" t="str">
        <f>VLOOKUP(B20,'B '!$A$2:$K$620,5,0)</f>
        <v>Lumijardin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LED-Solar-Bodenspots "Half Moon" in Weiß</v>
      </c>
      <c r="J20">
        <f>VLOOKUP(B20,'B '!$A$2:$K$620,9,0)</f>
        <v>0</v>
      </c>
      <c r="K20">
        <v>1</v>
      </c>
      <c r="L20">
        <f>VLOOKUP(B20,'B '!$A$2:$K$620,11,0)</f>
        <v>59</v>
      </c>
    </row>
    <row r="21" spans="1:12" x14ac:dyDescent="0.25">
      <c r="A21" s="1">
        <v>21950166</v>
      </c>
      <c r="B21">
        <f>VLOOKUP(A21,'B '!$A$2:$K$620,1,0)</f>
        <v>21950166</v>
      </c>
      <c r="C21">
        <f>VLOOKUP(B21,'B '!$A$2:$K$620,2,0)</f>
        <v>42988</v>
      </c>
      <c r="D21">
        <f>VLOOKUP(B21,'B '!$A$2:$K$620,3,0)</f>
        <v>7695516</v>
      </c>
      <c r="E21">
        <f>VLOOKUP(B21,'B '!$A$2:$K$620,4,0)</f>
        <v>4005317313733</v>
      </c>
      <c r="F21" t="str">
        <f>VLOOKUP(B21,'B '!$A$2:$K$620,5,0)</f>
        <v>roba</v>
      </c>
      <c r="G21" t="str">
        <f>VLOOKUP(B21,'B '!$A$2:$K$620,6,0)</f>
        <v>Hartwaren</v>
      </c>
      <c r="H21" t="str">
        <f>VLOOKUP(B21,'B '!$A$2:$K$620,7,0)</f>
        <v>Babyartikel</v>
      </c>
      <c r="I21" t="str">
        <f>VLOOKUP(B21,'B '!$A$2:$K$620,8,0)</f>
        <v>Bettnestchen "Easy Air safe asleep" in Creme - (L)170 x (B)16 x (H)4 cm</v>
      </c>
      <c r="J21">
        <f>VLOOKUP(B21,'B '!$A$2:$K$620,9,0)</f>
        <v>0</v>
      </c>
      <c r="K21">
        <v>1</v>
      </c>
      <c r="L21">
        <f>VLOOKUP(B21,'B '!$A$2:$K$620,11,0)</f>
        <v>29.9</v>
      </c>
    </row>
    <row r="22" spans="1:12" x14ac:dyDescent="0.25">
      <c r="A22" s="1">
        <v>30344334</v>
      </c>
      <c r="B22">
        <f>VLOOKUP(A22,'B '!$A$2:$K$620,1,0)</f>
        <v>30344334</v>
      </c>
      <c r="C22">
        <f>VLOOKUP(B22,'B '!$A$2:$K$620,2,0)</f>
        <v>49355</v>
      </c>
      <c r="D22">
        <f>VLOOKUP(B22,'B '!$A$2:$K$620,3,0)</f>
        <v>10251846</v>
      </c>
      <c r="E22">
        <f>VLOOKUP(B22,'B '!$A$2:$K$620,4,0)</f>
        <v>3760093546546</v>
      </c>
      <c r="F22" t="str">
        <f>VLOOKUP(B22,'B '!$A$2:$K$620,5,0)</f>
        <v>lumisky</v>
      </c>
      <c r="G22" t="str">
        <f>VLOOKUP(B22,'B '!$A$2:$K$620,6,0)</f>
        <v>Hartwaren</v>
      </c>
      <c r="H22" t="str">
        <f>VLOOKUP(B22,'B '!$A$2:$K$620,7,0)</f>
        <v>Lampen &amp; Leuchten</v>
      </c>
      <c r="I22" t="str">
        <f>VLOOKUP(B22,'B '!$A$2:$K$620,8,0)</f>
        <v>LED-Außenleuchte "Beverly" in Schwarz - (H)35 x Ø 13 cm</v>
      </c>
      <c r="J22">
        <f>VLOOKUP(B22,'B '!$A$2:$K$620,9,0)</f>
        <v>0</v>
      </c>
      <c r="K22">
        <v>1</v>
      </c>
      <c r="L22">
        <f>VLOOKUP(B22,'B '!$A$2:$K$620,11,0)</f>
        <v>199</v>
      </c>
    </row>
    <row r="23" spans="1:12" x14ac:dyDescent="0.25">
      <c r="A23" s="1">
        <v>9635341</v>
      </c>
      <c r="B23">
        <f>VLOOKUP(A23,'B '!$A$2:$K$620,1,0)</f>
        <v>9635341</v>
      </c>
      <c r="C23">
        <f>VLOOKUP(B23,'B '!$A$2:$K$620,2,0)</f>
        <v>19864</v>
      </c>
      <c r="D23">
        <f>VLOOKUP(B23,'B '!$A$2:$K$620,3,0)</f>
        <v>3928123</v>
      </c>
      <c r="E23">
        <f>VLOOKUP(B23,'B '!$A$2:$K$620,4,0)</f>
        <v>5701581233171</v>
      </c>
      <c r="F23" t="str">
        <f>VLOOKUP(B23,'B '!$A$2:$K$620,5,0)</f>
        <v>Nordlux</v>
      </c>
      <c r="G23" t="str">
        <f>VLOOKUP(B23,'B '!$A$2:$K$620,6,0)</f>
        <v>Hartwaren</v>
      </c>
      <c r="H23" t="str">
        <f>VLOOKUP(B23,'B '!$A$2:$K$620,7,0)</f>
        <v>Lampen &amp; Leuchten</v>
      </c>
      <c r="I23" t="str">
        <f>VLOOKUP(B23,'B '!$A$2:$K$620,8,0)</f>
        <v>Außenwandleuchte "Luxembourg" in Braun - (B)27 x (H)27,5 cm</v>
      </c>
      <c r="J23">
        <f>VLOOKUP(B23,'B '!$A$2:$K$620,9,0)</f>
        <v>0</v>
      </c>
      <c r="K23">
        <v>1</v>
      </c>
      <c r="L23">
        <f>VLOOKUP(B23,'B '!$A$2:$K$620,11,0)</f>
        <v>84.9</v>
      </c>
    </row>
    <row r="24" spans="1:12" x14ac:dyDescent="0.25">
      <c r="A24" s="1">
        <v>18237377</v>
      </c>
      <c r="B24">
        <f>VLOOKUP(A24,'B '!$A$2:$K$620,1,0)</f>
        <v>18237377</v>
      </c>
      <c r="C24">
        <f>VLOOKUP(B24,'B '!$A$2:$K$620,2,0)</f>
        <v>38174</v>
      </c>
      <c r="D24">
        <f>VLOOKUP(B24,'B '!$A$2:$K$620,3,0)</f>
        <v>6606378</v>
      </c>
      <c r="E24">
        <f>VLOOKUP(B24,'B '!$A$2:$K$620,4,0)</f>
        <v>3760119733042</v>
      </c>
      <c r="F24" t="str">
        <f>VLOOKUP(B24,'B '!$A$2:$K$620,5,0)</f>
        <v>lumisky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LED-Solar-Lichtergirlande "Mafy" in Warmweiß - (L)600 cm</v>
      </c>
      <c r="J24">
        <f>VLOOKUP(B24,'B '!$A$2:$K$620,9,0)</f>
        <v>0</v>
      </c>
      <c r="K24">
        <v>1</v>
      </c>
      <c r="L24">
        <f>VLOOKUP(B24,'B '!$A$2:$K$620,11,0)</f>
        <v>87</v>
      </c>
    </row>
    <row r="25" spans="1:12" x14ac:dyDescent="0.25">
      <c r="A25" s="1">
        <v>28003138</v>
      </c>
      <c r="B25">
        <f>VLOOKUP(A25,'B '!$A$2:$K$620,1,0)</f>
        <v>28003138</v>
      </c>
      <c r="C25">
        <f>VLOOKUP(B25,'B '!$A$2:$K$620,2,0)</f>
        <v>56960</v>
      </c>
      <c r="D25">
        <f>VLOOKUP(B25,'B '!$A$2:$K$620,3,0)</f>
        <v>9542083</v>
      </c>
      <c r="E25">
        <f>VLOOKUP(B25,'B '!$A$2:$K$620,4,0)</f>
        <v>8434169349731</v>
      </c>
      <c r="F25" t="str">
        <f>VLOOKUP(B25,'B '!$A$2:$K$620,5,0)</f>
        <v>Folkifreckles</v>
      </c>
      <c r="G25" t="str">
        <f>VLOOKUP(B25,'B '!$A$2:$K$620,6,0)</f>
        <v>Hartwaren</v>
      </c>
      <c r="H25" t="str">
        <f>VLOOKUP(B25,'B '!$A$2:$K$620,7,0)</f>
        <v>Heimtextilien</v>
      </c>
      <c r="I25" t="str">
        <f>VLOOKUP(B25,'B '!$A$2:$K$620,8,0)</f>
        <v>Kissenhülle "Fancy Birds" in Türkis - (L)50 x (B)35 cm</v>
      </c>
      <c r="J25">
        <f>VLOOKUP(B25,'B '!$A$2:$K$620,9,0)</f>
        <v>0</v>
      </c>
      <c r="K25">
        <v>1</v>
      </c>
      <c r="L25">
        <f>VLOOKUP(B25,'B '!$A$2:$K$620,11,0)</f>
        <v>52</v>
      </c>
    </row>
    <row r="26" spans="1:12" x14ac:dyDescent="0.25">
      <c r="A26" s="1">
        <v>17470184</v>
      </c>
      <c r="B26">
        <f>VLOOKUP(A26,'B '!$A$2:$K$620,1,0)</f>
        <v>17470184</v>
      </c>
      <c r="C26">
        <f>VLOOKUP(B26,'B '!$A$2:$K$620,2,0)</f>
        <v>36098</v>
      </c>
      <c r="D26">
        <f>VLOOKUP(B26,'B '!$A$2:$K$620,3,0)</f>
        <v>6392465</v>
      </c>
      <c r="E26">
        <f>VLOOKUP(B26,'B '!$A$2:$K$620,4,0)</f>
        <v>7391482025371</v>
      </c>
      <c r="F26" t="str">
        <f>VLOOKUP(B26,'B '!$A$2:$K$620,5,0)</f>
        <v>STAR Trading</v>
      </c>
      <c r="G26" t="str">
        <f>VLOOKUP(B26,'B '!$A$2:$K$620,6,0)</f>
        <v>Hartwaren</v>
      </c>
      <c r="H26" t="str">
        <f>VLOOKUP(B26,'B '!$A$2:$K$620,7,0)</f>
        <v>Deko</v>
      </c>
      <c r="I26" t="str">
        <f>VLOOKUP(B26,'B '!$A$2:$K$620,8,0)</f>
        <v>LED-Solar-Gartenstecker "Pisa" in Schwarz - (H)70 cm</v>
      </c>
      <c r="J26">
        <f>VLOOKUP(B26,'B '!$A$2:$K$620,9,0)</f>
        <v>0</v>
      </c>
      <c r="K26">
        <v>1</v>
      </c>
      <c r="L26">
        <f>VLOOKUP(B26,'B '!$A$2:$K$620,11,0)</f>
        <v>19.760000000000002</v>
      </c>
    </row>
    <row r="27" spans="1:12" x14ac:dyDescent="0.25">
      <c r="A27" s="1">
        <v>27596860</v>
      </c>
      <c r="B27">
        <f>VLOOKUP(A27,'B '!$A$2:$K$620,1,0)</f>
        <v>27596860</v>
      </c>
      <c r="C27">
        <f>VLOOKUP(B27,'B '!$A$2:$K$620,2,0)</f>
        <v>49346</v>
      </c>
      <c r="D27">
        <f>VLOOKUP(B27,'B '!$A$2:$K$620,3,0)</f>
        <v>9425728</v>
      </c>
      <c r="E27">
        <f>VLOOKUP(B27,'B '!$A$2:$K$620,4,0)</f>
        <v>3760093543804</v>
      </c>
      <c r="F27" t="str">
        <f>VLOOKUP(B27,'B '!$A$2:$K$620,5,0)</f>
        <v>Lumijardin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LED-Solarleuchte "Rainbow" in Weiß - (H)47 cm</v>
      </c>
      <c r="J27">
        <f>VLOOKUP(B27,'B '!$A$2:$K$620,9,0)</f>
        <v>0</v>
      </c>
      <c r="K27">
        <v>1</v>
      </c>
      <c r="L27">
        <f>VLOOKUP(B27,'B '!$A$2:$K$620,11,0)</f>
        <v>59</v>
      </c>
    </row>
    <row r="28" spans="1:12" x14ac:dyDescent="0.25">
      <c r="A28" s="1">
        <v>6008922</v>
      </c>
      <c r="B28">
        <f>VLOOKUP(A28,'B '!$A$2:$K$620,1,0)</f>
        <v>6008922</v>
      </c>
      <c r="C28">
        <f>VLOOKUP(B28,'B '!$A$2:$K$620,2,0)</f>
        <v>12526</v>
      </c>
      <c r="D28">
        <f>VLOOKUP(B28,'B '!$A$2:$K$620,3,0)</f>
        <v>2952222</v>
      </c>
      <c r="E28">
        <f>VLOOKUP(B28,'B '!$A$2:$K$620,4,0)</f>
        <v>5708748717291</v>
      </c>
      <c r="F28" t="str">
        <f>VLOOKUP(B28,'B '!$A$2:$K$620,5,0)</f>
        <v>Steel-Function</v>
      </c>
      <c r="G28" t="str">
        <f>VLOOKUP(B28,'B '!$A$2:$K$620,6,0)</f>
        <v>Hartwaren</v>
      </c>
      <c r="H28" t="str">
        <f>VLOOKUP(B28,'B '!$A$2:$K$620,7,0)</f>
        <v>Gedeckter Tisch</v>
      </c>
      <c r="I28" t="str">
        <f>VLOOKUP(B28,'B '!$A$2:$K$620,8,0)</f>
        <v>2er-Set: Edelstahl-Salatzangen "Parma" - (L)14 cm</v>
      </c>
      <c r="J28">
        <f>VLOOKUP(B28,'B '!$A$2:$K$620,9,0)</f>
        <v>0</v>
      </c>
      <c r="K28">
        <v>1</v>
      </c>
      <c r="L28">
        <f>VLOOKUP(B28,'B '!$A$2:$K$620,11,0)</f>
        <v>31.5</v>
      </c>
    </row>
    <row r="29" spans="1:12" x14ac:dyDescent="0.25">
      <c r="A29" s="1">
        <v>21564754</v>
      </c>
      <c r="B29">
        <f>VLOOKUP(A29,'B '!$A$2:$K$620,1,0)</f>
        <v>21564754</v>
      </c>
      <c r="C29">
        <f>VLOOKUP(B29,'B '!$A$2:$K$620,2,0)</f>
        <v>42074</v>
      </c>
      <c r="D29">
        <f>VLOOKUP(B29,'B '!$A$2:$K$620,3,0)</f>
        <v>7585114</v>
      </c>
      <c r="E29">
        <f>VLOOKUP(B29,'B '!$A$2:$K$620,4,0)</f>
        <v>3760093542128</v>
      </c>
      <c r="F29" t="str">
        <f>VLOOKUP(B29,'B '!$A$2:$K$620,5,0)</f>
        <v>Lumijardin</v>
      </c>
      <c r="G29" t="str">
        <f>VLOOKUP(B29,'B '!$A$2:$K$620,6,0)</f>
        <v>Hartwaren</v>
      </c>
      <c r="H29" t="str">
        <f>VLOOKUP(B29,'B '!$A$2:$K$620,7,0)</f>
        <v>Lampen &amp; Leuchten</v>
      </c>
      <c r="I29" t="str">
        <f>VLOOKUP(B29,'B '!$A$2:$K$620,8,0)</f>
        <v>LED-Solar-Lichtergirlande "Fantasy Star" in Warmweiß - (L)515 cm</v>
      </c>
      <c r="J29">
        <f>VLOOKUP(B29,'B '!$A$2:$K$620,9,0)</f>
        <v>0</v>
      </c>
      <c r="K29">
        <v>1</v>
      </c>
      <c r="L29">
        <f>VLOOKUP(B29,'B '!$A$2:$K$620,11,0)</f>
        <v>25.5</v>
      </c>
    </row>
    <row r="30" spans="1:12" x14ac:dyDescent="0.25">
      <c r="A30" s="1">
        <v>22627129</v>
      </c>
      <c r="B30">
        <f>VLOOKUP(A30,'B '!$A$2:$K$620,1,0)</f>
        <v>22627129</v>
      </c>
      <c r="C30">
        <f>VLOOKUP(B30,'B '!$A$2:$K$620,2,0)</f>
        <v>46014</v>
      </c>
      <c r="D30">
        <f>VLOOKUP(B30,'B '!$A$2:$K$620,3,0)</f>
        <v>7903214</v>
      </c>
      <c r="E30">
        <f>VLOOKUP(B30,'B '!$A$2:$K$620,4,0)</f>
        <v>3664944130420</v>
      </c>
      <c r="F30" t="str">
        <f>VLOOKUP(B30,'B '!$A$2:$K$620,5,0)</f>
        <v>Rétro Chic</v>
      </c>
      <c r="G30" t="str">
        <f>VLOOKUP(B30,'B '!$A$2:$K$620,6,0)</f>
        <v>Hartwaren</v>
      </c>
      <c r="H30" t="str">
        <f>VLOOKUP(B30,'B '!$A$2:$K$620,7,0)</f>
        <v>Haushaltswaren</v>
      </c>
      <c r="I30" t="str">
        <f>VLOOKUP(B30,'B '!$A$2:$K$620,8,0)</f>
        <v>Tischkommode in Blau - (B)20 x (H)29,5 x (T)10 cm</v>
      </c>
      <c r="J30">
        <f>VLOOKUP(B30,'B '!$A$2:$K$620,9,0)</f>
        <v>0</v>
      </c>
      <c r="K30">
        <v>1</v>
      </c>
      <c r="L30">
        <f>VLOOKUP(B30,'B '!$A$2:$K$620,11,0)</f>
        <v>30</v>
      </c>
    </row>
    <row r="31" spans="1:12" x14ac:dyDescent="0.25">
      <c r="A31" s="1">
        <v>30181794</v>
      </c>
      <c r="B31">
        <f>VLOOKUP(A31,'B '!$A$2:$K$620,1,0)</f>
        <v>30181794</v>
      </c>
      <c r="C31">
        <f>VLOOKUP(B31,'B '!$A$2:$K$620,2,0)</f>
        <v>61876</v>
      </c>
      <c r="D31">
        <f>VLOOKUP(B31,'B '!$A$2:$K$620,3,0)</f>
        <v>10199406</v>
      </c>
      <c r="E31" t="str">
        <f>VLOOKUP(B31,'B '!$A$2:$K$620,4,0)</f>
        <v>N/A</v>
      </c>
      <c r="F31" t="str">
        <f>VLOOKUP(B31,'B '!$A$2:$K$620,5,0)</f>
        <v>Luminarc</v>
      </c>
      <c r="G31" t="str">
        <f>VLOOKUP(B31,'B '!$A$2:$K$620,6,0)</f>
        <v>Hartwaren</v>
      </c>
      <c r="H31" t="str">
        <f>VLOOKUP(B31,'B '!$A$2:$K$620,7,0)</f>
        <v>Gedeckter Tisch</v>
      </c>
      <c r="I31" t="str">
        <f>VLOOKUP(B31,'B '!$A$2:$K$620,8,0)</f>
        <v>6er-Set: Gläser "La Cave" - 360 ml</v>
      </c>
      <c r="J31">
        <f>VLOOKUP(B31,'B '!$A$2:$K$620,9,0)</f>
        <v>0</v>
      </c>
      <c r="K31">
        <v>1</v>
      </c>
      <c r="L31">
        <f>VLOOKUP(B31,'B '!$A$2:$K$620,11,0)</f>
        <v>8.4</v>
      </c>
    </row>
    <row r="32" spans="1:12" x14ac:dyDescent="0.25">
      <c r="A32" s="1">
        <v>14721832</v>
      </c>
      <c r="B32">
        <f>VLOOKUP(A32,'B '!$A$2:$K$620,1,0)</f>
        <v>14721832</v>
      </c>
      <c r="C32">
        <f>VLOOKUP(B32,'B '!$A$2:$K$620,2,0)</f>
        <v>30051</v>
      </c>
      <c r="D32">
        <f>VLOOKUP(B32,'B '!$A$2:$K$620,3,0)</f>
        <v>5544343</v>
      </c>
      <c r="E32">
        <f>VLOOKUP(B32,'B '!$A$2:$K$620,4,0)</f>
        <v>9007371159932</v>
      </c>
      <c r="F32" t="str">
        <f>VLOOKUP(B32,'B '!$A$2:$K$620,5,0)</f>
        <v>Globo lighting</v>
      </c>
      <c r="G32" t="str">
        <f>VLOOKUP(B32,'B '!$A$2:$K$620,6,0)</f>
        <v>Hartwaren</v>
      </c>
      <c r="H32" t="str">
        <f>VLOOKUP(B32,'B '!$A$2:$K$620,7,0)</f>
        <v>Lampen &amp; Leuchten</v>
      </c>
      <c r="I32" t="str">
        <f>VLOOKUP(B32,'B '!$A$2:$K$620,8,0)</f>
        <v>3er-Set: LED-Solarleuchten in Grau - (H)10,5 cm</v>
      </c>
      <c r="J32">
        <f>VLOOKUP(B32,'B '!$A$2:$K$620,9,0)</f>
        <v>0</v>
      </c>
      <c r="K32">
        <v>1</v>
      </c>
      <c r="L32">
        <f>VLOOKUP(B32,'B '!$A$2:$K$620,11,0)</f>
        <v>24.99</v>
      </c>
    </row>
    <row r="33" spans="1:12" x14ac:dyDescent="0.25">
      <c r="A33" s="1">
        <v>16941070</v>
      </c>
      <c r="B33">
        <f>VLOOKUP(A33,'B '!$A$2:$K$620,1,0)</f>
        <v>16941070</v>
      </c>
      <c r="C33">
        <f>VLOOKUP(B33,'B '!$A$2:$K$620,2,0)</f>
        <v>33735</v>
      </c>
      <c r="D33">
        <f>VLOOKUP(B33,'B '!$A$2:$K$620,3,0)</f>
        <v>6231766</v>
      </c>
      <c r="E33">
        <f>VLOOKUP(B33,'B '!$A$2:$K$620,4,0)</f>
        <v>5902622421964</v>
      </c>
      <c r="F33" t="str">
        <f>VLOOKUP(B33,'B '!$A$2:$K$620,5,0)</f>
        <v>Nice Lamps</v>
      </c>
      <c r="G33" t="str">
        <f>VLOOKUP(B33,'B '!$A$2:$K$620,6,0)</f>
        <v>Hartwaren</v>
      </c>
      <c r="H33" t="str">
        <f>VLOOKUP(B33,'B '!$A$2:$K$620,7,0)</f>
        <v>Lampen &amp; Leuchten</v>
      </c>
      <c r="I33" t="str">
        <f>VLOOKUP(B33,'B '!$A$2:$K$620,8,0)</f>
        <v>Wandleuchte "Veronica" in Weiß/ Chrom - (B)27 x (H)37 cm</v>
      </c>
      <c r="J33">
        <f>VLOOKUP(B33,'B '!$A$2:$K$620,9,0)</f>
        <v>0</v>
      </c>
      <c r="K33">
        <v>1</v>
      </c>
      <c r="L33">
        <f>VLOOKUP(B33,'B '!$A$2:$K$620,11,0)</f>
        <v>86.87</v>
      </c>
    </row>
    <row r="34" spans="1:12" x14ac:dyDescent="0.25">
      <c r="A34" s="1">
        <v>29025836</v>
      </c>
      <c r="B34">
        <f>VLOOKUP(A34,'B '!$A$2:$K$620,1,0)</f>
        <v>29025836</v>
      </c>
      <c r="C34">
        <f>VLOOKUP(B34,'B '!$A$2:$K$620,2,0)</f>
        <v>59156</v>
      </c>
      <c r="D34">
        <f>VLOOKUP(B34,'B '!$A$2:$K$620,3,0)</f>
        <v>9845204</v>
      </c>
      <c r="E34">
        <f>VLOOKUP(B34,'B '!$A$2:$K$620,4,0)</f>
        <v>8681875623789</v>
      </c>
      <c r="F34" t="str">
        <f>VLOOKUP(B34,'B '!$A$2:$K$620,5,0)</f>
        <v>ABERTO DESIGN</v>
      </c>
      <c r="G34" t="str">
        <f>VLOOKUP(B34,'B '!$A$2:$K$620,6,0)</f>
        <v>Hartwaren</v>
      </c>
      <c r="H34" t="str">
        <f>VLOOKUP(B34,'B '!$A$2:$K$620,7,0)</f>
        <v>Deko</v>
      </c>
      <c r="I34" t="str">
        <f>VLOOKUP(B34,'B '!$A$2:$K$620,8,0)</f>
        <v>Wanddekor "Farfalla 2" - (B)29 x (H)32 cm</v>
      </c>
      <c r="J34">
        <f>VLOOKUP(B34,'B '!$A$2:$K$620,9,0)</f>
        <v>0</v>
      </c>
      <c r="K34">
        <v>1</v>
      </c>
      <c r="L34">
        <f>VLOOKUP(B34,'B '!$A$2:$K$620,11,0)</f>
        <v>112.8</v>
      </c>
    </row>
    <row r="35" spans="1:12" x14ac:dyDescent="0.25">
      <c r="A35" s="1">
        <v>24949697</v>
      </c>
      <c r="B35">
        <f>VLOOKUP(A35,'B '!$A$2:$K$620,1,0)</f>
        <v>24949697</v>
      </c>
      <c r="C35">
        <f>VLOOKUP(B35,'B '!$A$2:$K$620,2,0)</f>
        <v>48492</v>
      </c>
      <c r="D35">
        <f>VLOOKUP(B35,'B '!$A$2:$K$620,3,0)</f>
        <v>8614067</v>
      </c>
      <c r="E35">
        <f>VLOOKUP(B35,'B '!$A$2:$K$620,4,0)</f>
        <v>3760293962368</v>
      </c>
      <c r="F35" t="str">
        <f>VLOOKUP(B35,'B '!$A$2:$K$620,5,0)</f>
        <v>Björn</v>
      </c>
      <c r="G35" t="str">
        <f>VLOOKUP(B35,'B '!$A$2:$K$620,6,0)</f>
        <v>Hartwaren</v>
      </c>
      <c r="H35" t="str">
        <f>VLOOKUP(B35,'B '!$A$2:$K$620,7,0)</f>
        <v>Aufbewahren &amp; Servieren</v>
      </c>
      <c r="I35" t="str">
        <f>VLOOKUP(B35,'B '!$A$2:$K$620,8,0)</f>
        <v>Servierteller "Eclipse Sun" in Natur/ Grau - Ø 30 cm</v>
      </c>
      <c r="J35">
        <f>VLOOKUP(B35,'B '!$A$2:$K$620,9,0)</f>
        <v>0</v>
      </c>
      <c r="K35">
        <v>1</v>
      </c>
      <c r="L35">
        <f>VLOOKUP(B35,'B '!$A$2:$K$620,11,0)</f>
        <v>79.900000000000006</v>
      </c>
    </row>
    <row r="36" spans="1:12" x14ac:dyDescent="0.25">
      <c r="A36" s="1">
        <v>19335934</v>
      </c>
      <c r="B36">
        <f>VLOOKUP(A36,'B '!$A$2:$K$620,1,0)</f>
        <v>19335934</v>
      </c>
      <c r="C36">
        <f>VLOOKUP(B36,'B '!$A$2:$K$620,2,0)</f>
        <v>38557</v>
      </c>
      <c r="D36">
        <f>VLOOKUP(B36,'B '!$A$2:$K$620,3,0)</f>
        <v>6091519</v>
      </c>
      <c r="E36">
        <f>VLOOKUP(B36,'B '!$A$2:$K$620,4,0)</f>
        <v>8681181376874</v>
      </c>
      <c r="F36" t="str">
        <f>VLOOKUP(B36,'B '!$A$2:$K$620,5,0)</f>
        <v>Elizabed</v>
      </c>
      <c r="G36" t="str">
        <f>VLOOKUP(B36,'B '!$A$2:$K$620,6,0)</f>
        <v>Hartwaren</v>
      </c>
      <c r="H36" t="str">
        <f>VLOOKUP(B36,'B '!$A$2:$K$620,7,0)</f>
        <v>Heimtextilien</v>
      </c>
      <c r="I36" t="str">
        <f>VLOOKUP(B36,'B '!$A$2:$K$620,8,0)</f>
        <v>Renforcé-Bettwäsche-Set "Hürrem" in Creme/ Braun/ Grau</v>
      </c>
      <c r="J36" t="str">
        <f>VLOOKUP(B36,'B '!$A$2:$K$620,9,0)</f>
        <v>135x200 cm</v>
      </c>
      <c r="K36">
        <v>1</v>
      </c>
      <c r="L36">
        <f>VLOOKUP(B36,'B '!$A$2:$K$620,11,0)</f>
        <v>80</v>
      </c>
    </row>
    <row r="37" spans="1:12" x14ac:dyDescent="0.25">
      <c r="A37" s="1">
        <v>22144004</v>
      </c>
      <c r="B37">
        <f>VLOOKUP(A37,'B '!$A$2:$K$620,1,0)</f>
        <v>22144004</v>
      </c>
      <c r="C37">
        <f>VLOOKUP(B37,'B '!$A$2:$K$620,2,0)</f>
        <v>41767</v>
      </c>
      <c r="D37">
        <f>VLOOKUP(B37,'B '!$A$2:$K$620,3,0)</f>
        <v>7753310</v>
      </c>
      <c r="E37">
        <f>VLOOKUP(B37,'B '!$A$2:$K$620,4,0)</f>
        <v>5707594297896</v>
      </c>
      <c r="F37" t="str">
        <f>VLOOKUP(B37,'B '!$A$2:$K$620,5,0)</f>
        <v>Magni</v>
      </c>
      <c r="G37" t="str">
        <f>VLOOKUP(B37,'B '!$A$2:$K$620,6,0)</f>
        <v>Hartwaren</v>
      </c>
      <c r="H37" t="str">
        <f>VLOOKUP(B37,'B '!$A$2:$K$620,7,0)</f>
        <v>Spielwaren</v>
      </c>
      <c r="I37" t="str">
        <f>VLOOKUP(B37,'B '!$A$2:$K$620,8,0)</f>
        <v>Hüpftier - ab 12 Monaten</v>
      </c>
      <c r="J37">
        <f>VLOOKUP(B37,'B '!$A$2:$K$620,9,0)</f>
        <v>0</v>
      </c>
      <c r="K37">
        <v>1</v>
      </c>
      <c r="L37">
        <f>VLOOKUP(B37,'B '!$A$2:$K$620,11,0)</f>
        <v>35.15</v>
      </c>
    </row>
    <row r="38" spans="1:12" x14ac:dyDescent="0.25">
      <c r="A38" s="1">
        <v>28467802</v>
      </c>
      <c r="B38">
        <f>VLOOKUP(A38,'B '!$A$2:$K$620,1,0)</f>
        <v>28467802</v>
      </c>
      <c r="C38">
        <f>VLOOKUP(B38,'B '!$A$2:$K$620,2,0)</f>
        <v>61615</v>
      </c>
      <c r="D38">
        <f>VLOOKUP(B38,'B '!$A$2:$K$620,3,0)</f>
        <v>9683635</v>
      </c>
      <c r="E38">
        <f>VLOOKUP(B38,'B '!$A$2:$K$620,4,0)</f>
        <v>4008455047614</v>
      </c>
      <c r="F38" t="str">
        <f>VLOOKUP(B38,'B '!$A$2:$K$620,5,0)</f>
        <v>Dr. Beckmann</v>
      </c>
      <c r="G38" t="str">
        <f>VLOOKUP(B38,'B '!$A$2:$K$620,6,0)</f>
        <v>Hartwaren</v>
      </c>
      <c r="H38" t="str">
        <f>VLOOKUP(B38,'B '!$A$2:$K$620,7,0)</f>
        <v>Haushaltswaren</v>
      </c>
      <c r="I38" t="str">
        <f>VLOOKUP(B38,'B '!$A$2:$K$620,8,0)</f>
        <v>3er-Set: Waschmaschinen-Hygiene-Reiniger, je 250 g</v>
      </c>
      <c r="J38">
        <f>VLOOKUP(B38,'B '!$A$2:$K$620,9,0)</f>
        <v>0</v>
      </c>
      <c r="K38">
        <v>1</v>
      </c>
      <c r="L38">
        <f>VLOOKUP(B38,'B '!$A$2:$K$620,11,0)</f>
        <v>7.47</v>
      </c>
    </row>
    <row r="39" spans="1:12" x14ac:dyDescent="0.25">
      <c r="A39" s="1">
        <v>22485395</v>
      </c>
      <c r="B39">
        <f>VLOOKUP(A39,'B '!$A$2:$K$620,1,0)</f>
        <v>22485395</v>
      </c>
      <c r="C39">
        <f>VLOOKUP(B39,'B '!$A$2:$K$620,2,0)</f>
        <v>45995</v>
      </c>
      <c r="D39">
        <f>VLOOKUP(B39,'B '!$A$2:$K$620,3,0)</f>
        <v>7858364</v>
      </c>
      <c r="E39">
        <f>VLOOKUP(B39,'B '!$A$2:$K$620,4,0)</f>
        <v>3664944125839</v>
      </c>
      <c r="F39" t="str">
        <f>VLOOKUP(B39,'B '!$A$2:$K$620,5,0)</f>
        <v>COOK CONCEPT</v>
      </c>
      <c r="G39" t="str">
        <f>VLOOKUP(B39,'B '!$A$2:$K$620,6,0)</f>
        <v>Hartwaren</v>
      </c>
      <c r="H39" t="str">
        <f>VLOOKUP(B39,'B '!$A$2:$K$620,7,0)</f>
        <v>Gedeckter Tisch</v>
      </c>
      <c r="I39" t="str">
        <f>VLOOKUP(B39,'B '!$A$2:$K$620,8,0)</f>
        <v>16tlg. Besteckset in Gold/ Schwarz</v>
      </c>
      <c r="J39">
        <f>VLOOKUP(B39,'B '!$A$2:$K$620,9,0)</f>
        <v>0</v>
      </c>
      <c r="K39">
        <v>1</v>
      </c>
      <c r="L39">
        <f>VLOOKUP(B39,'B '!$A$2:$K$620,11,0)</f>
        <v>46</v>
      </c>
    </row>
    <row r="40" spans="1:12" x14ac:dyDescent="0.25">
      <c r="A40" s="1">
        <v>16618139</v>
      </c>
      <c r="B40">
        <f>VLOOKUP(A40,'B '!$A$2:$K$620,1,0)</f>
        <v>16618139</v>
      </c>
      <c r="C40">
        <f>VLOOKUP(B40,'B '!$A$2:$K$620,2,0)</f>
        <v>30939</v>
      </c>
      <c r="D40">
        <f>VLOOKUP(B40,'B '!$A$2:$K$620,3,0)</f>
        <v>6134817</v>
      </c>
      <c r="E40">
        <f>VLOOKUP(B40,'B '!$A$2:$K$620,4,0)</f>
        <v>3561865458438</v>
      </c>
      <c r="F40" t="str">
        <f>VLOOKUP(B40,'B '!$A$2:$K$620,5,0)</f>
        <v>COOK CONCEPT</v>
      </c>
      <c r="G40" t="str">
        <f>VLOOKUP(B40,'B '!$A$2:$K$620,6,0)</f>
        <v>Hartwaren</v>
      </c>
      <c r="H40" t="str">
        <f>VLOOKUP(B40,'B '!$A$2:$K$620,7,0)</f>
        <v>Möbel</v>
      </c>
      <c r="I40" t="str">
        <f>VLOOKUP(B40,'B '!$A$2:$K$620,8,0)</f>
        <v>Küchenregal in Natur/ Schwarz - (B)43 x (H)27 x (T)43 cm</v>
      </c>
      <c r="J40">
        <f>VLOOKUP(B40,'B '!$A$2:$K$620,9,0)</f>
        <v>0</v>
      </c>
      <c r="K40">
        <v>1</v>
      </c>
      <c r="L40">
        <f>VLOOKUP(B40,'B '!$A$2:$K$620,11,0)</f>
        <v>38.299999999999997</v>
      </c>
    </row>
    <row r="41" spans="1:12" x14ac:dyDescent="0.25">
      <c r="A41" s="1">
        <v>10562778</v>
      </c>
      <c r="B41">
        <f>VLOOKUP(A41,'B '!$A$2:$K$620,1,0)</f>
        <v>10562778</v>
      </c>
      <c r="C41">
        <f>VLOOKUP(B41,'B '!$A$2:$K$620,2,0)</f>
        <v>19765</v>
      </c>
      <c r="D41">
        <f>VLOOKUP(B41,'B '!$A$2:$K$620,3,0)</f>
        <v>4236119</v>
      </c>
      <c r="E41">
        <f>VLOOKUP(B41,'B '!$A$2:$K$620,4,0)</f>
        <v>5028420850048</v>
      </c>
      <c r="F41" t="str">
        <f>VLOOKUP(B41,'B '!$A$2:$K$620,5,0)</f>
        <v>JosephJoseph</v>
      </c>
      <c r="G41" t="str">
        <f>VLOOKUP(B41,'B '!$A$2:$K$620,6,0)</f>
        <v>Hartwaren</v>
      </c>
      <c r="H41" t="str">
        <f>VLOOKUP(B41,'B '!$A$2:$K$620,7,0)</f>
        <v>Kochen und Zubereiten</v>
      </c>
      <c r="I41" t="str">
        <f>VLOOKUP(B41,'B '!$A$2:$K$620,8,0)</f>
        <v>2tlg. Spül-Set "Palm Scrub" in Weiß/ Grün</v>
      </c>
      <c r="J41">
        <f>VLOOKUP(B41,'B '!$A$2:$K$620,9,0)</f>
        <v>0</v>
      </c>
      <c r="K41">
        <v>1</v>
      </c>
      <c r="L41">
        <f>VLOOKUP(B41,'B '!$A$2:$K$620,11,0)</f>
        <v>15.99</v>
      </c>
    </row>
    <row r="42" spans="1:12" x14ac:dyDescent="0.25">
      <c r="A42" s="1">
        <v>22285704</v>
      </c>
      <c r="B42">
        <f>VLOOKUP(A42,'B '!$A$2:$K$620,1,0)</f>
        <v>22285704</v>
      </c>
      <c r="C42">
        <f>VLOOKUP(B42,'B '!$A$2:$K$620,2,0)</f>
        <v>40069</v>
      </c>
      <c r="D42">
        <f>VLOOKUP(B42,'B '!$A$2:$K$620,3,0)</f>
        <v>7800241</v>
      </c>
      <c r="E42">
        <f>VLOOKUP(B42,'B '!$A$2:$K$620,4,0)</f>
        <v>3760111713899</v>
      </c>
      <c r="F42" t="str">
        <f>VLOOKUP(B42,'B '!$A$2:$K$620,5,0)</f>
        <v>Ulysse</v>
      </c>
      <c r="G42" t="str">
        <f>VLOOKUP(B42,'B '!$A$2:$K$620,6,0)</f>
        <v>Hartwaren</v>
      </c>
      <c r="H42" t="str">
        <f>VLOOKUP(B42,'B '!$A$2:$K$620,7,0)</f>
        <v>Spielwaren</v>
      </c>
      <c r="I42" t="str">
        <f>VLOOKUP(B42,'B '!$A$2:$K$620,8,0)</f>
        <v>Musik-Spieldose "Apple" - ab 3 Jahren</v>
      </c>
      <c r="J42">
        <f>VLOOKUP(B42,'B '!$A$2:$K$620,9,0)</f>
        <v>0</v>
      </c>
      <c r="K42">
        <f>VLOOKUP(B42,'B '!$A$2:$K$620,10,0)</f>
        <v>1</v>
      </c>
      <c r="L42">
        <f>VLOOKUP(B42,'B '!$A$2:$K$620,11,0)</f>
        <v>18.63</v>
      </c>
    </row>
    <row r="43" spans="1:12" x14ac:dyDescent="0.25">
      <c r="A43" s="1">
        <v>18269130</v>
      </c>
      <c r="B43">
        <f>VLOOKUP(A43,'B '!$A$2:$K$620,1,0)</f>
        <v>18269130</v>
      </c>
      <c r="C43">
        <f>VLOOKUP(B43,'B '!$A$2:$K$620,2,0)</f>
        <v>38283</v>
      </c>
      <c r="D43">
        <f>VLOOKUP(B43,'B '!$A$2:$K$620,3,0)</f>
        <v>6614521</v>
      </c>
      <c r="E43">
        <f>VLOOKUP(B43,'B '!$A$2:$K$620,4,0)</f>
        <v>4013833627395</v>
      </c>
      <c r="F43" t="str">
        <f>VLOOKUP(B43,'B '!$A$2:$K$620,5,0)</f>
        <v>GRUNDIG</v>
      </c>
      <c r="G43" t="str">
        <f>VLOOKUP(B43,'B '!$A$2:$K$620,6,0)</f>
        <v>Hartwaren</v>
      </c>
      <c r="H43" t="str">
        <f>VLOOKUP(B43,'B '!$A$2:$K$620,7,0)</f>
        <v>Technik</v>
      </c>
      <c r="I43" t="str">
        <f>VLOOKUP(B43,'B '!$A$2:$K$620,8,0)</f>
        <v>Handstaubsauger "Wet &amp; Dry" in Schwarz/ Silber</v>
      </c>
      <c r="J43">
        <f>VLOOKUP(B43,'B '!$A$2:$K$620,9,0)</f>
        <v>0</v>
      </c>
      <c r="K43">
        <v>1</v>
      </c>
      <c r="L43">
        <f>VLOOKUP(B43,'B '!$A$2:$K$620,11,0)</f>
        <v>64.989999999999995</v>
      </c>
    </row>
    <row r="44" spans="1:12" x14ac:dyDescent="0.25">
      <c r="A44" s="1">
        <v>18309610</v>
      </c>
      <c r="B44">
        <f>VLOOKUP(A44,'B '!$A$2:$K$620,1,0)</f>
        <v>18309610</v>
      </c>
      <c r="C44">
        <f>VLOOKUP(B44,'B '!$A$2:$K$620,2,0)</f>
        <v>38177</v>
      </c>
      <c r="D44">
        <f>VLOOKUP(B44,'B '!$A$2:$K$620,3,0)</f>
        <v>6629854</v>
      </c>
      <c r="E44">
        <f>VLOOKUP(B44,'B '!$A$2:$K$620,4,0)</f>
        <v>8681875026818</v>
      </c>
      <c r="F44" t="str">
        <f>VLOOKUP(B44,'B '!$A$2:$K$620,5,0)</f>
        <v>Evila</v>
      </c>
      <c r="G44" t="str">
        <f>VLOOKUP(B44,'B '!$A$2:$K$620,6,0)</f>
        <v>Hartwaren</v>
      </c>
      <c r="H44" t="str">
        <f>VLOOKUP(B44,'B '!$A$2:$K$620,7,0)</f>
        <v>Deko</v>
      </c>
      <c r="I44" t="str">
        <f>VLOOKUP(B44,'B '!$A$2:$K$620,8,0)</f>
        <v>Wanddekor "Treble" - (B)25 x (H)60 cm</v>
      </c>
      <c r="J44">
        <f>VLOOKUP(B44,'B '!$A$2:$K$620,9,0)</f>
        <v>0</v>
      </c>
      <c r="K44">
        <f>VLOOKUP(B44,'B '!$A$2:$K$620,10,0)</f>
        <v>1</v>
      </c>
      <c r="L44">
        <f>VLOOKUP(B44,'B '!$A$2:$K$620,11,0)</f>
        <v>118.6</v>
      </c>
    </row>
    <row r="45" spans="1:12" x14ac:dyDescent="0.25">
      <c r="A45" s="1">
        <v>24949820</v>
      </c>
      <c r="B45">
        <f>VLOOKUP(A45,'B '!$A$2:$K$620,1,0)</f>
        <v>24949820</v>
      </c>
      <c r="C45">
        <f>VLOOKUP(B45,'B '!$A$2:$K$620,2,0)</f>
        <v>48492</v>
      </c>
      <c r="D45">
        <f>VLOOKUP(B45,'B '!$A$2:$K$620,3,0)</f>
        <v>8614190</v>
      </c>
      <c r="E45">
        <f>VLOOKUP(B45,'B '!$A$2:$K$620,4,0)</f>
        <v>3760293962160</v>
      </c>
      <c r="F45" t="str">
        <f>VLOOKUP(B45,'B '!$A$2:$K$620,5,0)</f>
        <v>Björn</v>
      </c>
      <c r="G45" t="str">
        <f>VLOOKUP(B45,'B '!$A$2:$K$620,6,0)</f>
        <v>Hartwaren</v>
      </c>
      <c r="H45" t="str">
        <f>VLOOKUP(B45,'B '!$A$2:$K$620,7,0)</f>
        <v>Aufbewahren &amp; Servieren</v>
      </c>
      <c r="I45" t="str">
        <f>VLOOKUP(B45,'B '!$A$2:$K$620,8,0)</f>
        <v>Salatschüssel "Pastel Jungle" in Natur/ Hellblau - Ø 30 cm</v>
      </c>
      <c r="J45">
        <f>VLOOKUP(B45,'B '!$A$2:$K$620,9,0)</f>
        <v>0</v>
      </c>
      <c r="K45">
        <v>1</v>
      </c>
      <c r="L45">
        <f>VLOOKUP(B45,'B '!$A$2:$K$620,11,0)</f>
        <v>99.9</v>
      </c>
    </row>
    <row r="46" spans="1:12" x14ac:dyDescent="0.25">
      <c r="A46" s="1">
        <v>21475718</v>
      </c>
      <c r="B46">
        <f>VLOOKUP(A46,'B '!$A$2:$K$620,1,0)</f>
        <v>21475718</v>
      </c>
      <c r="C46">
        <f>VLOOKUP(B46,'B '!$A$2:$K$620,2,0)</f>
        <v>45502</v>
      </c>
      <c r="D46">
        <f>VLOOKUP(B46,'B '!$A$2:$K$620,3,0)</f>
        <v>7558690</v>
      </c>
      <c r="E46">
        <f>VLOOKUP(B46,'B '!$A$2:$K$620,4,0)</f>
        <v>3770009621038</v>
      </c>
      <c r="F46" t="str">
        <f>VLOOKUP(B46,'B '!$A$2:$K$620,5,0)</f>
        <v>Björn</v>
      </c>
      <c r="G46" t="str">
        <f>VLOOKUP(B46,'B '!$A$2:$K$620,6,0)</f>
        <v>Hartwaren</v>
      </c>
      <c r="H46" t="str">
        <f>VLOOKUP(B46,'B '!$A$2:$K$620,7,0)</f>
        <v>Gedeckter Tisch</v>
      </c>
      <c r="I46" t="str">
        <f>VLOOKUP(B46,'B '!$A$2:$K$620,8,0)</f>
        <v>6er-Set: Frühstücksschalen "Color" in Rot/ Gelb/ Hellblau - Ø 15 cm</v>
      </c>
      <c r="J46">
        <f>VLOOKUP(B46,'B '!$A$2:$K$620,9,0)</f>
        <v>0</v>
      </c>
      <c r="K46">
        <v>1</v>
      </c>
      <c r="L46">
        <f>VLOOKUP(B46,'B '!$A$2:$K$620,11,0)</f>
        <v>69.900000000000006</v>
      </c>
    </row>
    <row r="47" spans="1:12" x14ac:dyDescent="0.25">
      <c r="A47" s="1">
        <v>21556786</v>
      </c>
      <c r="B47">
        <f>VLOOKUP(A47,'B '!$A$2:$K$620,1,0)</f>
        <v>21556786</v>
      </c>
      <c r="C47">
        <f>VLOOKUP(B47,'B '!$A$2:$K$620,2,0)</f>
        <v>44838</v>
      </c>
      <c r="D47">
        <f>VLOOKUP(B47,'B '!$A$2:$K$620,3,0)</f>
        <v>7583004</v>
      </c>
      <c r="E47">
        <f>VLOOKUP(B47,'B '!$A$2:$K$620,4,0)</f>
        <v>4020607626867</v>
      </c>
      <c r="F47" t="str">
        <f>VLOOKUP(B47,'B '!$A$2:$K$620,5,0)</f>
        <v>Boltze</v>
      </c>
      <c r="G47" t="str">
        <f>VLOOKUP(B47,'B '!$A$2:$K$620,6,0)</f>
        <v>Hartwaren</v>
      </c>
      <c r="H47" t="str">
        <f>VLOOKUP(B47,'B '!$A$2:$K$620,7,0)</f>
        <v>Deko</v>
      </c>
      <c r="I47" t="str">
        <f>VLOOKUP(B47,'B '!$A$2:$K$620,8,0)</f>
        <v>LED-Laterne "Zuma" in Braun - (H)28 x Ø 12 cm</v>
      </c>
      <c r="J47">
        <f>VLOOKUP(B47,'B '!$A$2:$K$620,9,0)</f>
        <v>0</v>
      </c>
      <c r="K47">
        <v>1</v>
      </c>
      <c r="L47">
        <f>VLOOKUP(B47,'B '!$A$2:$K$620,11,0)</f>
        <v>24.95</v>
      </c>
    </row>
    <row r="48" spans="1:12" x14ac:dyDescent="0.25">
      <c r="A48" s="1">
        <v>21564754</v>
      </c>
      <c r="B48">
        <f>VLOOKUP(A48,'B '!$A$2:$K$620,1,0)</f>
        <v>21564754</v>
      </c>
      <c r="C48">
        <f>VLOOKUP(B48,'B '!$A$2:$K$620,2,0)</f>
        <v>42074</v>
      </c>
      <c r="D48">
        <f>VLOOKUP(B48,'B '!$A$2:$K$620,3,0)</f>
        <v>7585114</v>
      </c>
      <c r="E48">
        <f>VLOOKUP(B48,'B '!$A$2:$K$620,4,0)</f>
        <v>3760093542128</v>
      </c>
      <c r="F48" t="str">
        <f>VLOOKUP(B48,'B '!$A$2:$K$620,5,0)</f>
        <v>Lumijardin</v>
      </c>
      <c r="G48" t="str">
        <f>VLOOKUP(B48,'B '!$A$2:$K$620,6,0)</f>
        <v>Hartwaren</v>
      </c>
      <c r="H48" t="str">
        <f>VLOOKUP(B48,'B '!$A$2:$K$620,7,0)</f>
        <v>Lampen &amp; Leuchten</v>
      </c>
      <c r="I48" t="str">
        <f>VLOOKUP(B48,'B '!$A$2:$K$620,8,0)</f>
        <v>LED-Solar-Lichtergirlande "Fantasy Star" in Warmweiß - (L)515 cm</v>
      </c>
      <c r="J48">
        <f>VLOOKUP(B48,'B '!$A$2:$K$620,9,0)</f>
        <v>0</v>
      </c>
      <c r="K48">
        <v>1</v>
      </c>
      <c r="L48">
        <f>VLOOKUP(B48,'B '!$A$2:$K$620,11,0)</f>
        <v>25.5</v>
      </c>
    </row>
    <row r="49" spans="1:12" x14ac:dyDescent="0.25">
      <c r="A49" s="1">
        <v>21963163</v>
      </c>
      <c r="B49">
        <f>VLOOKUP(A49,'B '!$A$2:$K$620,1,0)</f>
        <v>21963163</v>
      </c>
      <c r="C49">
        <f>VLOOKUP(B49,'B '!$A$2:$K$620,2,0)</f>
        <v>45080</v>
      </c>
      <c r="D49">
        <f>VLOOKUP(B49,'B '!$A$2:$K$620,3,0)</f>
        <v>7700259</v>
      </c>
      <c r="E49">
        <f>VLOOKUP(B49,'B '!$A$2:$K$620,4,0)</f>
        <v>4002942411049</v>
      </c>
      <c r="F49" t="str">
        <f>VLOOKUP(B49,'B '!$A$2:$K$620,5,0)</f>
        <v>koziol</v>
      </c>
      <c r="G49" t="str">
        <f>VLOOKUP(B49,'B '!$A$2:$K$620,6,0)</f>
        <v>Hartwaren</v>
      </c>
      <c r="H49" t="str">
        <f>VLOOKUP(B49,'B '!$A$2:$K$620,7,0)</f>
        <v>Gedeckter Tisch</v>
      </c>
      <c r="I49" t="str">
        <f>VLOOKUP(B49,'B '!$A$2:$K$620,8,0)</f>
        <v>6er-Set: Gläser "Cheers No. 3" in Grau - 250 ml</v>
      </c>
      <c r="J49">
        <f>VLOOKUP(B49,'B '!$A$2:$K$620,9,0)</f>
        <v>0</v>
      </c>
      <c r="K49">
        <v>1</v>
      </c>
      <c r="L49">
        <f>VLOOKUP(B49,'B '!$A$2:$K$620,11,0)</f>
        <v>47.7</v>
      </c>
    </row>
    <row r="50" spans="1:12" x14ac:dyDescent="0.25">
      <c r="A50" s="1">
        <v>26500764</v>
      </c>
      <c r="B50">
        <f>VLOOKUP(A50,'B '!$A$2:$K$620,1,0)</f>
        <v>26500764</v>
      </c>
      <c r="C50">
        <f>VLOOKUP(B50,'B '!$A$2:$K$620,2,0)</f>
        <v>49934</v>
      </c>
      <c r="D50">
        <f>VLOOKUP(B50,'B '!$A$2:$K$620,3,0)</f>
        <v>9095397</v>
      </c>
      <c r="E50">
        <f>VLOOKUP(B50,'B '!$A$2:$K$620,4,0)</f>
        <v>5709513262213</v>
      </c>
      <c r="F50" t="str">
        <f>VLOOKUP(B50,'B '!$A$2:$K$620,5,0)</f>
        <v>Rosendahl</v>
      </c>
      <c r="G50" t="str">
        <f>VLOOKUP(B50,'B '!$A$2:$K$620,6,0)</f>
        <v>Hartwaren</v>
      </c>
      <c r="H50" t="str">
        <f>VLOOKUP(B50,'B '!$A$2:$K$620,7,0)</f>
        <v>Lampen &amp; Leuchten</v>
      </c>
      <c r="I50" t="str">
        <f>VLOOKUP(B50,'B '!$A$2:$K$620,8,0)</f>
        <v>LED-Dekoleuchte "Soft Spot" in Gelb/ Orange - Ø 11 cm</v>
      </c>
      <c r="J50">
        <f>VLOOKUP(B50,'B '!$A$2:$K$620,9,0)</f>
        <v>0</v>
      </c>
      <c r="K50">
        <v>1</v>
      </c>
      <c r="L50">
        <f>VLOOKUP(B50,'B '!$A$2:$K$620,11,0)</f>
        <v>42.95</v>
      </c>
    </row>
    <row r="51" spans="1:12" x14ac:dyDescent="0.25">
      <c r="A51" s="1">
        <v>10562778</v>
      </c>
      <c r="B51">
        <f>VLOOKUP(A51,'B '!$A$2:$K$620,1,0)</f>
        <v>10562778</v>
      </c>
      <c r="C51">
        <f>VLOOKUP(B51,'B '!$A$2:$K$620,2,0)</f>
        <v>19765</v>
      </c>
      <c r="D51">
        <f>VLOOKUP(B51,'B '!$A$2:$K$620,3,0)</f>
        <v>4236119</v>
      </c>
      <c r="E51">
        <f>VLOOKUP(B51,'B '!$A$2:$K$620,4,0)</f>
        <v>5028420850048</v>
      </c>
      <c r="F51" t="str">
        <f>VLOOKUP(B51,'B '!$A$2:$K$620,5,0)</f>
        <v>JosephJoseph</v>
      </c>
      <c r="G51" t="str">
        <f>VLOOKUP(B51,'B '!$A$2:$K$620,6,0)</f>
        <v>Hartwaren</v>
      </c>
      <c r="H51" t="str">
        <f>VLOOKUP(B51,'B '!$A$2:$K$620,7,0)</f>
        <v>Kochen und Zubereiten</v>
      </c>
      <c r="I51" t="str">
        <f>VLOOKUP(B51,'B '!$A$2:$K$620,8,0)</f>
        <v>2tlg. Spül-Set "Palm Scrub" in Weiß/ Grün</v>
      </c>
      <c r="J51">
        <f>VLOOKUP(B51,'B '!$A$2:$K$620,9,0)</f>
        <v>0</v>
      </c>
      <c r="K51">
        <v>1</v>
      </c>
      <c r="L51">
        <f>VLOOKUP(B51,'B '!$A$2:$K$620,11,0)</f>
        <v>15.99</v>
      </c>
    </row>
    <row r="52" spans="1:12" x14ac:dyDescent="0.25">
      <c r="A52" s="1">
        <v>16863763</v>
      </c>
      <c r="B52">
        <f>VLOOKUP(A52,'B '!$A$2:$K$620,1,0)</f>
        <v>16863763</v>
      </c>
      <c r="C52">
        <f>VLOOKUP(B52,'B '!$A$2:$K$620,2,0)</f>
        <v>33942</v>
      </c>
      <c r="D52">
        <f>VLOOKUP(B52,'B '!$A$2:$K$620,3,0)</f>
        <v>6213232</v>
      </c>
      <c r="E52">
        <f>VLOOKUP(B52,'B '!$A$2:$K$620,4,0)</f>
        <v>4008033223072</v>
      </c>
      <c r="F52" t="str">
        <f>VLOOKUP(B52,'B '!$A$2:$K$620,5,0)</f>
        <v>Fackelmann</v>
      </c>
      <c r="G52" t="str">
        <f>VLOOKUP(B52,'B '!$A$2:$K$620,6,0)</f>
        <v>Hartwaren</v>
      </c>
      <c r="H52" t="str">
        <f>VLOOKUP(B52,'B '!$A$2:$K$620,7,0)</f>
        <v>Kochen und Zubereiten</v>
      </c>
      <c r="I52" t="str">
        <f>VLOOKUP(B52,'B '!$A$2:$K$620,8,0)</f>
        <v>Pizza-/Servierheber in Schwarz - (L)49,5 x Ø 28 cm</v>
      </c>
      <c r="J52">
        <f>VLOOKUP(B52,'B '!$A$2:$K$620,9,0)</f>
        <v>0</v>
      </c>
      <c r="K52">
        <v>1</v>
      </c>
      <c r="L52">
        <f>VLOOKUP(B52,'B '!$A$2:$K$620,11,0)</f>
        <v>29.99</v>
      </c>
    </row>
    <row r="53" spans="1:12" x14ac:dyDescent="0.25">
      <c r="A53" s="1">
        <v>14991747</v>
      </c>
      <c r="B53">
        <f>VLOOKUP(A53,'B '!$A$2:$K$620,1,0)</f>
        <v>14991747</v>
      </c>
      <c r="C53">
        <f>VLOOKUP(B53,'B '!$A$2:$K$620,2,0)</f>
        <v>30842</v>
      </c>
      <c r="D53">
        <f>VLOOKUP(B53,'B '!$A$2:$K$620,3,0)</f>
        <v>5633996</v>
      </c>
      <c r="E53">
        <f>VLOOKUP(B53,'B '!$A$2:$K$620,4,0)</f>
        <v>6947265411926</v>
      </c>
      <c r="F53" t="str">
        <f>VLOOKUP(B53,'B '!$A$2:$K$620,5,0)</f>
        <v>PHILIPS sonicare</v>
      </c>
      <c r="G53" t="str">
        <f>VLOOKUP(B53,'B '!$A$2:$K$620,6,0)</f>
        <v>Hartwaren</v>
      </c>
      <c r="H53" t="str">
        <f>VLOOKUP(B53,'B '!$A$2:$K$620,7,0)</f>
        <v>Bad</v>
      </c>
      <c r="I53" t="str">
        <f>VLOOKUP(B53,'B '!$A$2:$K$620,8,0)</f>
        <v>Bluetooth-Schallzahnbürste "For Kids" in Türkis/ Lila - ab 4 Jahren</v>
      </c>
      <c r="J53">
        <f>VLOOKUP(B53,'B '!$A$2:$K$620,9,0)</f>
        <v>0</v>
      </c>
      <c r="K53">
        <v>1</v>
      </c>
      <c r="L53">
        <f>VLOOKUP(B53,'B '!$A$2:$K$620,11,0)</f>
        <v>59.99</v>
      </c>
    </row>
    <row r="54" spans="1:12" x14ac:dyDescent="0.25">
      <c r="A54" s="1">
        <v>29482920</v>
      </c>
      <c r="B54">
        <f>VLOOKUP(A54,'B '!$A$2:$K$620,1,0)</f>
        <v>29482920</v>
      </c>
      <c r="C54">
        <f>VLOOKUP(B54,'B '!$A$2:$K$620,2,0)</f>
        <v>47140</v>
      </c>
      <c r="D54">
        <f>VLOOKUP(B54,'B '!$A$2:$K$620,3,0)</f>
        <v>9969081</v>
      </c>
      <c r="E54">
        <f>VLOOKUP(B54,'B '!$A$2:$K$620,4,0)</f>
        <v>4020607507272</v>
      </c>
      <c r="F54" t="str">
        <f>VLOOKUP(B54,'B '!$A$2:$K$620,5,0)</f>
        <v>Boltze</v>
      </c>
      <c r="G54" t="str">
        <f>VLOOKUP(B54,'B '!$A$2:$K$620,6,0)</f>
        <v>Hartwaren</v>
      </c>
      <c r="H54" t="str">
        <f>VLOOKUP(B54,'B '!$A$2:$K$620,7,0)</f>
        <v>Gedeckter Tisch</v>
      </c>
      <c r="I54" t="str">
        <f>VLOOKUP(B54,'B '!$A$2:$K$620,8,0)</f>
        <v>2er-Set: Gläser "Aurora" in Rosa - 300 ml (Überraschungsprodukt)</v>
      </c>
      <c r="J54">
        <f>VLOOKUP(B54,'B '!$A$2:$K$620,9,0)</f>
        <v>0</v>
      </c>
      <c r="K54">
        <v>1</v>
      </c>
      <c r="L54">
        <f>VLOOKUP(B54,'B '!$A$2:$K$620,11,0)</f>
        <v>13.98</v>
      </c>
    </row>
    <row r="55" spans="1:12" x14ac:dyDescent="0.25">
      <c r="A55" s="1">
        <v>15958165</v>
      </c>
      <c r="B55">
        <f>VLOOKUP(A55,'B '!$A$2:$K$620,1,0)</f>
        <v>15958165</v>
      </c>
      <c r="C55">
        <f>VLOOKUP(B55,'B '!$A$2:$K$620,2,0)</f>
        <v>27539</v>
      </c>
      <c r="D55">
        <f>VLOOKUP(B55,'B '!$A$2:$K$620,3,0)</f>
        <v>5938046</v>
      </c>
      <c r="E55">
        <f>VLOOKUP(B55,'B '!$A$2:$K$620,4,0)</f>
        <v>4260255968340</v>
      </c>
      <c r="F55" t="str">
        <f>VLOOKUP(B55,'B '!$A$2:$K$620,5,0)</f>
        <v>MAGFORMERS</v>
      </c>
      <c r="G55" t="str">
        <f>VLOOKUP(B55,'B '!$A$2:$K$620,6,0)</f>
        <v>Hartwaren</v>
      </c>
      <c r="H55" t="str">
        <f>VLOOKUP(B55,'B '!$A$2:$K$620,7,0)</f>
        <v>Spielwaren</v>
      </c>
      <c r="I55" t="str">
        <f>VLOOKUP(B55,'B '!$A$2:$K$620,8,0)</f>
        <v>12tlg. Magnetspielset "Pentagon" - ab 3 Jahren</v>
      </c>
      <c r="J55">
        <f>VLOOKUP(B55,'B '!$A$2:$K$620,9,0)</f>
        <v>0</v>
      </c>
      <c r="K55">
        <v>1</v>
      </c>
      <c r="L55">
        <f>VLOOKUP(B55,'B '!$A$2:$K$620,11,0)</f>
        <v>29.9</v>
      </c>
    </row>
    <row r="56" spans="1:12" x14ac:dyDescent="0.25">
      <c r="A56" s="1">
        <v>13447085</v>
      </c>
      <c r="B56">
        <f>VLOOKUP(A56,'B '!$A$2:$K$620,1,0)</f>
        <v>13447085</v>
      </c>
      <c r="C56">
        <f>VLOOKUP(B56,'B '!$A$2:$K$620,2,0)</f>
        <v>25834</v>
      </c>
      <c r="D56">
        <f>VLOOKUP(B56,'B '!$A$2:$K$620,3,0)</f>
        <v>5123446</v>
      </c>
      <c r="E56">
        <f>VLOOKUP(B56,'B '!$A$2:$K$620,4,0)</f>
        <v>4002541379672</v>
      </c>
      <c r="F56" t="str">
        <f>VLOOKUP(B56,'B '!$A$2:$K$620,5,0)</f>
        <v>Montana</v>
      </c>
      <c r="G56" t="str">
        <f>VLOOKUP(B56,'B '!$A$2:$K$620,6,0)</f>
        <v>Hartwaren</v>
      </c>
      <c r="H56" t="str">
        <f>VLOOKUP(B56,'B '!$A$2:$K$620,7,0)</f>
        <v>Gedeckter Tisch</v>
      </c>
      <c r="I56" t="str">
        <f>VLOOKUP(B56,'B '!$A$2:$K$620,8,0)</f>
        <v>6er-Set: Weißweingläser "Avalon" - 290 ml</v>
      </c>
      <c r="J56">
        <f>VLOOKUP(B56,'B '!$A$2:$K$620,9,0)</f>
        <v>0</v>
      </c>
      <c r="K56">
        <v>1</v>
      </c>
      <c r="L56">
        <f>VLOOKUP(B56,'B '!$A$2:$K$620,11,0)</f>
        <v>41.94</v>
      </c>
    </row>
    <row r="57" spans="1:12" x14ac:dyDescent="0.25">
      <c r="A57" s="1">
        <v>19040966</v>
      </c>
      <c r="B57">
        <f>VLOOKUP(A57,'B '!$A$2:$K$620,1,0)</f>
        <v>19040966</v>
      </c>
      <c r="C57">
        <f>VLOOKUP(B57,'B '!$A$2:$K$620,2,0)</f>
        <v>33738</v>
      </c>
      <c r="D57">
        <f>VLOOKUP(B57,'B '!$A$2:$K$620,3,0)</f>
        <v>6848837</v>
      </c>
      <c r="E57">
        <f>VLOOKUP(B57,'B '!$A$2:$K$620,4,0)</f>
        <v>4013833623649</v>
      </c>
      <c r="F57" t="str">
        <f>VLOOKUP(B57,'B '!$A$2:$K$620,5,0)</f>
        <v>GRUNDIG</v>
      </c>
      <c r="G57" t="str">
        <f>VLOOKUP(B57,'B '!$A$2:$K$620,6,0)</f>
        <v>Hartwaren</v>
      </c>
      <c r="H57" t="str">
        <f>VLOOKUP(B57,'B '!$A$2:$K$620,7,0)</f>
        <v>Technik</v>
      </c>
      <c r="I57" t="str">
        <f>VLOOKUP(B57,'B '!$A$2:$K$620,8,0)</f>
        <v>Haar-/ Bartschneider in Schwarz</v>
      </c>
      <c r="J57">
        <f>VLOOKUP(B57,'B '!$A$2:$K$620,9,0)</f>
        <v>0</v>
      </c>
      <c r="K57">
        <v>1</v>
      </c>
      <c r="L57">
        <f>VLOOKUP(B57,'B '!$A$2:$K$620,11,0)</f>
        <v>59.99</v>
      </c>
    </row>
    <row r="58" spans="1:12" x14ac:dyDescent="0.25">
      <c r="A58" s="1">
        <v>16649944</v>
      </c>
      <c r="B58">
        <f>VLOOKUP(A58,'B '!$A$2:$K$620,1,0)</f>
        <v>16649944</v>
      </c>
      <c r="C58">
        <f>VLOOKUP(B58,'B '!$A$2:$K$620,2,0)</f>
        <v>34267</v>
      </c>
      <c r="D58">
        <f>VLOOKUP(B58,'B '!$A$2:$K$620,3,0)</f>
        <v>6146095</v>
      </c>
      <c r="E58">
        <f>VLOOKUP(B58,'B '!$A$2:$K$620,4,0)</f>
        <v>3301040989278</v>
      </c>
      <c r="F58" t="str">
        <f>VLOOKUP(B58,'B '!$A$2:$K$620,5,0)</f>
        <v>MGM</v>
      </c>
      <c r="G58" t="str">
        <f>VLOOKUP(B58,'B '!$A$2:$K$620,6,0)</f>
        <v>Hartwaren</v>
      </c>
      <c r="H58" t="str">
        <f>VLOOKUP(B58,'B '!$A$2:$K$620,7,0)</f>
        <v>Spielwaren</v>
      </c>
      <c r="I58" t="str">
        <f>VLOOKUP(B58,'B '!$A$2:$K$620,8,0)</f>
        <v>Holz-Werkzeugset - ab 8 Jahren</v>
      </c>
      <c r="J58">
        <f>VLOOKUP(B58,'B '!$A$2:$K$620,9,0)</f>
        <v>0</v>
      </c>
      <c r="K58">
        <v>1</v>
      </c>
      <c r="L58">
        <f>VLOOKUP(B58,'B '!$A$2:$K$620,11,0)</f>
        <v>49.9</v>
      </c>
    </row>
    <row r="59" spans="1:12" x14ac:dyDescent="0.25">
      <c r="A59" s="1">
        <v>24949805</v>
      </c>
      <c r="B59">
        <f>VLOOKUP(A59,'B '!$A$2:$K$620,1,0)</f>
        <v>24949805</v>
      </c>
      <c r="C59">
        <f>VLOOKUP(B59,'B '!$A$2:$K$620,2,0)</f>
        <v>48492</v>
      </c>
      <c r="D59">
        <f>VLOOKUP(B59,'B '!$A$2:$K$620,3,0)</f>
        <v>8614175</v>
      </c>
      <c r="E59">
        <f>VLOOKUP(B59,'B '!$A$2:$K$620,4,0)</f>
        <v>3760293960128</v>
      </c>
      <c r="F59" t="str">
        <f>VLOOKUP(B59,'B '!$A$2:$K$620,5,0)</f>
        <v>Björn</v>
      </c>
      <c r="G59" t="str">
        <f>VLOOKUP(B59,'B '!$A$2:$K$620,6,0)</f>
        <v>Hartwaren</v>
      </c>
      <c r="H59" t="str">
        <f>VLOOKUP(B59,'B '!$A$2:$K$620,7,0)</f>
        <v>Aufbewahren &amp; Servieren</v>
      </c>
      <c r="I59" t="str">
        <f>VLOOKUP(B59,'B '!$A$2:$K$620,8,0)</f>
        <v>Salatschüssel "Color Star" in Natur/ Gelb - Ø 30 cm</v>
      </c>
      <c r="J59">
        <f>VLOOKUP(B59,'B '!$A$2:$K$620,9,0)</f>
        <v>0</v>
      </c>
      <c r="K59">
        <v>1</v>
      </c>
      <c r="L59">
        <f>VLOOKUP(B59,'B '!$A$2:$K$620,11,0)</f>
        <v>99.9</v>
      </c>
    </row>
    <row r="60" spans="1:12" x14ac:dyDescent="0.25">
      <c r="A60" s="1">
        <v>19004622</v>
      </c>
      <c r="B60">
        <f>VLOOKUP(A60,'B '!$A$2:$K$620,1,0)</f>
        <v>19004622</v>
      </c>
      <c r="C60">
        <f>VLOOKUP(B60,'B '!$A$2:$K$620,2,0)</f>
        <v>35363</v>
      </c>
      <c r="D60">
        <f>VLOOKUP(B60,'B '!$A$2:$K$620,3,0)</f>
        <v>6835894</v>
      </c>
      <c r="E60">
        <f>VLOOKUP(B60,'B '!$A$2:$K$620,4,0)</f>
        <v>4044935016251</v>
      </c>
      <c r="F60" t="str">
        <f>VLOOKUP(B60,'B '!$A$2:$K$620,5,0)</f>
        <v>Dr. Oetker</v>
      </c>
      <c r="G60" t="str">
        <f>VLOOKUP(B60,'B '!$A$2:$K$620,6,0)</f>
        <v>Hartwaren</v>
      </c>
      <c r="H60" t="str">
        <f>VLOOKUP(B60,'B '!$A$2:$K$620,7,0)</f>
        <v>Backen</v>
      </c>
      <c r="I60" t="str">
        <f>VLOOKUP(B60,'B '!$A$2:$K$620,8,0)</f>
        <v>Mehlsieb in Grau - 350g</v>
      </c>
      <c r="J60">
        <f>VLOOKUP(B60,'B '!$A$2:$K$620,9,0)</f>
        <v>0</v>
      </c>
      <c r="K60">
        <v>1</v>
      </c>
      <c r="L60">
        <f>VLOOKUP(B60,'B '!$A$2:$K$620,11,0)</f>
        <v>10.99</v>
      </c>
    </row>
    <row r="61" spans="1:12" x14ac:dyDescent="0.25">
      <c r="A61" s="1">
        <v>28907398</v>
      </c>
      <c r="B61">
        <f>VLOOKUP(A61,'B '!$A$2:$K$620,1,0)</f>
        <v>28907398</v>
      </c>
      <c r="C61">
        <f>VLOOKUP(B61,'B '!$A$2:$K$620,2,0)</f>
        <v>50060</v>
      </c>
      <c r="D61">
        <f>VLOOKUP(B61,'B '!$A$2:$K$620,3,0)</f>
        <v>9812803</v>
      </c>
      <c r="E61">
        <f>VLOOKUP(B61,'B '!$A$2:$K$620,4,0)</f>
        <v>4002942437780</v>
      </c>
      <c r="F61" t="str">
        <f>VLOOKUP(B61,'B '!$A$2:$K$620,5,0)</f>
        <v>koziol</v>
      </c>
      <c r="G61" t="str">
        <f>VLOOKUP(B61,'B '!$A$2:$K$620,6,0)</f>
        <v>Hartwaren</v>
      </c>
      <c r="H61" t="str">
        <f>VLOOKUP(B61,'B '!$A$2:$K$620,7,0)</f>
        <v>Gedeckter Tisch</v>
      </c>
      <c r="I61" t="str">
        <f>VLOOKUP(B61,'B '!$A$2:$K$620,8,0)</f>
        <v>2er-Set: Kaffeetassen "Aroma" in Weiß/ Grün - 270 ml</v>
      </c>
      <c r="J61">
        <f>VLOOKUP(B61,'B '!$A$2:$K$620,9,0)</f>
        <v>0</v>
      </c>
      <c r="K61">
        <v>1</v>
      </c>
      <c r="L61">
        <f>VLOOKUP(B61,'B '!$A$2:$K$620,11,0)</f>
        <v>9.9</v>
      </c>
    </row>
    <row r="62" spans="1:12" x14ac:dyDescent="0.25">
      <c r="A62" s="1">
        <v>12803196</v>
      </c>
      <c r="B62">
        <f>VLOOKUP(A62,'B '!$A$2:$K$620,1,0)</f>
        <v>12803196</v>
      </c>
      <c r="C62">
        <f>VLOOKUP(B62,'B '!$A$2:$K$620,2,0)</f>
        <v>25915</v>
      </c>
      <c r="D62">
        <f>VLOOKUP(B62,'B '!$A$2:$K$620,3,0)</f>
        <v>4907631</v>
      </c>
      <c r="E62">
        <f>VLOOKUP(B62,'B '!$A$2:$K$620,4,0)</f>
        <v>3561860001080</v>
      </c>
      <c r="F62" t="str">
        <f>VLOOKUP(B62,'B '!$A$2:$K$620,5,0)</f>
        <v>Unbekannt</v>
      </c>
      <c r="G62" t="str">
        <f>VLOOKUP(B62,'B '!$A$2:$K$620,6,0)</f>
        <v>Hartwaren</v>
      </c>
      <c r="H62" t="str">
        <f>VLOOKUP(B62,'B '!$A$2:$K$620,7,0)</f>
        <v>Kochen</v>
      </c>
      <c r="I62" t="str">
        <f>VLOOKUP(B62,'B '!$A$2:$K$620,8,0)</f>
        <v>2tlg. Schneideset in Schwarz/ Natur</v>
      </c>
      <c r="J62">
        <f>VLOOKUP(B62,'B '!$A$2:$K$620,9,0)</f>
        <v>0</v>
      </c>
      <c r="K62">
        <v>1</v>
      </c>
      <c r="L62">
        <f>VLOOKUP(B62,'B '!$A$2:$K$620,11,0)</f>
        <v>30.4</v>
      </c>
    </row>
    <row r="63" spans="1:12" x14ac:dyDescent="0.25">
      <c r="A63" s="1">
        <v>22549549</v>
      </c>
      <c r="B63">
        <f>VLOOKUP(A63,'B '!$A$2:$K$620,1,0)</f>
        <v>22549549</v>
      </c>
      <c r="C63">
        <f>VLOOKUP(B63,'B '!$A$2:$K$620,2,0)</f>
        <v>46451</v>
      </c>
      <c r="D63">
        <f>VLOOKUP(B63,'B '!$A$2:$K$620,3,0)</f>
        <v>7879437</v>
      </c>
      <c r="E63">
        <f>VLOOKUP(B63,'B '!$A$2:$K$620,4,0)</f>
        <v>5413821085784</v>
      </c>
      <c r="F63" t="str">
        <f>VLOOKUP(B63,'B '!$A$2:$K$620,5,0)</f>
        <v>BergHOFF</v>
      </c>
      <c r="G63" t="str">
        <f>VLOOKUP(B63,'B '!$A$2:$K$620,6,0)</f>
        <v>Hartwaren</v>
      </c>
      <c r="H63" t="str">
        <f>VLOOKUP(B63,'B '!$A$2:$K$620,7,0)</f>
        <v>Kochgeschirr</v>
      </c>
      <c r="I63" t="str">
        <f>VLOOKUP(B63,'B '!$A$2:$K$620,8,0)</f>
        <v>2tlg. Set: Topf mit Deckel in Grau - Ø 26 cm</v>
      </c>
      <c r="J63">
        <f>VLOOKUP(B63,'B '!$A$2:$K$620,9,0)</f>
        <v>0</v>
      </c>
      <c r="K63">
        <v>1</v>
      </c>
      <c r="L63">
        <f>VLOOKUP(B63,'B '!$A$2:$K$620,11,0)</f>
        <v>68.95</v>
      </c>
    </row>
    <row r="64" spans="1:12" x14ac:dyDescent="0.25">
      <c r="A64" s="1">
        <v>19737679</v>
      </c>
      <c r="B64">
        <f>VLOOKUP(A64,'B '!$A$2:$K$620,1,0)</f>
        <v>19737679</v>
      </c>
      <c r="C64">
        <f>VLOOKUP(B64,'B '!$A$2:$K$620,2,0)</f>
        <v>40192</v>
      </c>
      <c r="D64">
        <f>VLOOKUP(B64,'B '!$A$2:$K$620,3,0)</f>
        <v>7065359</v>
      </c>
      <c r="E64">
        <f>VLOOKUP(B64,'B '!$A$2:$K$620,4,0)</f>
        <v>3664944056638</v>
      </c>
      <c r="F64" t="str">
        <f>VLOOKUP(B64,'B '!$A$2:$K$620,5,0)</f>
        <v>Ethnical Life</v>
      </c>
      <c r="G64" t="str">
        <f>VLOOKUP(B64,'B '!$A$2:$K$620,6,0)</f>
        <v>Hartwaren</v>
      </c>
      <c r="H64" t="str">
        <f>VLOOKUP(B64,'B '!$A$2:$K$620,7,0)</f>
        <v>Heimtextilien</v>
      </c>
      <c r="I64" t="str">
        <f>VLOOKUP(B64,'B '!$A$2:$K$620,8,0)</f>
        <v>Plaid in Weiß - (L)150 x (B)120 cm</v>
      </c>
      <c r="J64">
        <f>VLOOKUP(B64,'B '!$A$2:$K$620,9,0)</f>
        <v>0</v>
      </c>
      <c r="K64">
        <v>1</v>
      </c>
      <c r="L64">
        <f>VLOOKUP(B64,'B '!$A$2:$K$620,11,0)</f>
        <v>115</v>
      </c>
    </row>
    <row r="65" spans="1:12" x14ac:dyDescent="0.25">
      <c r="A65" s="1">
        <v>19335934</v>
      </c>
      <c r="B65">
        <f>VLOOKUP(A65,'B '!$A$2:$K$620,1,0)</f>
        <v>19335934</v>
      </c>
      <c r="C65">
        <f>VLOOKUP(B65,'B '!$A$2:$K$620,2,0)</f>
        <v>38557</v>
      </c>
      <c r="D65">
        <f>VLOOKUP(B65,'B '!$A$2:$K$620,3,0)</f>
        <v>6091519</v>
      </c>
      <c r="E65">
        <f>VLOOKUP(B65,'B '!$A$2:$K$620,4,0)</f>
        <v>8681181376874</v>
      </c>
      <c r="F65" t="str">
        <f>VLOOKUP(B65,'B '!$A$2:$K$620,5,0)</f>
        <v>Elizabed</v>
      </c>
      <c r="G65" t="str">
        <f>VLOOKUP(B65,'B '!$A$2:$K$620,6,0)</f>
        <v>Hartwaren</v>
      </c>
      <c r="H65" t="str">
        <f>VLOOKUP(B65,'B '!$A$2:$K$620,7,0)</f>
        <v>Heimtextilien</v>
      </c>
      <c r="I65" t="str">
        <f>VLOOKUP(B65,'B '!$A$2:$K$620,8,0)</f>
        <v>Renforcé-Bettwäsche-Set "Hürrem" in Creme/ Braun/ Grau</v>
      </c>
      <c r="J65" t="str">
        <f>VLOOKUP(B65,'B '!$A$2:$K$620,9,0)</f>
        <v>135x200 cm</v>
      </c>
      <c r="K65">
        <v>1</v>
      </c>
      <c r="L65">
        <f>VLOOKUP(B65,'B '!$A$2:$K$620,11,0)</f>
        <v>80</v>
      </c>
    </row>
    <row r="66" spans="1:12" x14ac:dyDescent="0.25">
      <c r="A66" s="1">
        <v>7206210</v>
      </c>
      <c r="B66">
        <f>VLOOKUP(A66,'B '!$A$2:$K$620,1,0)</f>
        <v>7206210</v>
      </c>
      <c r="C66">
        <f>VLOOKUP(B66,'B '!$A$2:$K$620,2,0)</f>
        <v>13488</v>
      </c>
      <c r="D66">
        <f>VLOOKUP(B66,'B '!$A$2:$K$620,3,0)</f>
        <v>3244424</v>
      </c>
      <c r="E66">
        <f>VLOOKUP(B66,'B '!$A$2:$K$620,4,0)</f>
        <v>8717285009896</v>
      </c>
      <c r="F66" t="str">
        <f>VLOOKUP(B66,'B '!$A$2:$K$620,5,0)</f>
        <v>Good Morning</v>
      </c>
      <c r="G66" t="str">
        <f>VLOOKUP(B66,'B '!$A$2:$K$620,6,0)</f>
        <v>Hartwaren</v>
      </c>
      <c r="H66" t="str">
        <f>VLOOKUP(B66,'B '!$A$2:$K$620,7,0)</f>
        <v>Heimtextilien</v>
      </c>
      <c r="I66" t="str">
        <f>VLOOKUP(B66,'B '!$A$2:$K$620,8,0)</f>
        <v>Jersey-Spannbettlaken "Emotion" in Weiß</v>
      </c>
      <c r="J66" t="str">
        <f>VLOOKUP(B66,'B '!$A$2:$K$620,9,0)</f>
        <v>80/90/100x200 cm</v>
      </c>
      <c r="K66">
        <v>1</v>
      </c>
      <c r="L66">
        <f>VLOOKUP(B66,'B '!$A$2:$K$620,11,0)</f>
        <v>24.95</v>
      </c>
    </row>
    <row r="67" spans="1:12" x14ac:dyDescent="0.25">
      <c r="A67" s="1">
        <v>9818961</v>
      </c>
      <c r="B67">
        <f>VLOOKUP(A67,'B '!$A$2:$K$620,1,0)</f>
        <v>9818961</v>
      </c>
      <c r="C67">
        <f>VLOOKUP(B67,'B '!$A$2:$K$620,2,0)</f>
        <v>19759</v>
      </c>
      <c r="D67">
        <f>VLOOKUP(B67,'B '!$A$2:$K$620,3,0)</f>
        <v>3989746</v>
      </c>
      <c r="E67">
        <f>VLOOKUP(B67,'B '!$A$2:$K$620,4,0)</f>
        <v>5028420850376</v>
      </c>
      <c r="F67" t="str">
        <f>VLOOKUP(B67,'B '!$A$2:$K$620,5,0)</f>
        <v>JosephJoseph</v>
      </c>
      <c r="G67" t="str">
        <f>VLOOKUP(B67,'B '!$A$2:$K$620,6,0)</f>
        <v>Hartwaren</v>
      </c>
      <c r="H67" t="str">
        <f>VLOOKUP(B67,'B '!$A$2:$K$620,7,0)</f>
        <v>Haushaltswaren</v>
      </c>
      <c r="I67" t="str">
        <f>VLOOKUP(B67,'B '!$A$2:$K$620,8,0)</f>
        <v>Waschbeckenmatte in Grau - (L)28 x (B)28 cm</v>
      </c>
      <c r="J67">
        <f>VLOOKUP(B67,'B '!$A$2:$K$620,9,0)</f>
        <v>0</v>
      </c>
      <c r="K67">
        <v>1</v>
      </c>
      <c r="L67">
        <f>VLOOKUP(B67,'B '!$A$2:$K$620,11,0)</f>
        <v>14.95</v>
      </c>
    </row>
    <row r="68" spans="1:12" x14ac:dyDescent="0.25">
      <c r="A68" s="1">
        <v>12452448</v>
      </c>
      <c r="B68">
        <f>VLOOKUP(A68,'B '!$A$2:$K$620,1,0)</f>
        <v>12452448</v>
      </c>
      <c r="C68">
        <f>VLOOKUP(B68,'B '!$A$2:$K$620,2,0)</f>
        <v>22927</v>
      </c>
      <c r="D68">
        <f>VLOOKUP(B68,'B '!$A$2:$K$620,3,0)</f>
        <v>4797817</v>
      </c>
      <c r="E68">
        <f>VLOOKUP(B68,'B '!$A$2:$K$620,4,0)</f>
        <v>4020606975478</v>
      </c>
      <c r="F68" t="str">
        <f>VLOOKUP(B68,'B '!$A$2:$K$620,5,0)</f>
        <v>Boltze</v>
      </c>
      <c r="G68" t="str">
        <f>VLOOKUP(B68,'B '!$A$2:$K$620,6,0)</f>
        <v>Hartwaren</v>
      </c>
      <c r="H68" t="str">
        <f>VLOOKUP(B68,'B '!$A$2:$K$620,7,0)</f>
        <v>Deko</v>
      </c>
      <c r="I68" t="str">
        <f>VLOOKUP(B68,'B '!$A$2:$K$620,8,0)</f>
        <v>Laterne "Farol" in Weiß - (H)36 cm</v>
      </c>
      <c r="J68">
        <f>VLOOKUP(B68,'B '!$A$2:$K$620,9,0)</f>
        <v>0</v>
      </c>
      <c r="K68">
        <v>1</v>
      </c>
      <c r="L68">
        <f>VLOOKUP(B68,'B '!$A$2:$K$620,11,0)</f>
        <v>24.99</v>
      </c>
    </row>
    <row r="69" spans="1:12" x14ac:dyDescent="0.25">
      <c r="A69" s="1">
        <v>27596953</v>
      </c>
      <c r="B69">
        <f>VLOOKUP(A69,'B '!$A$2:$K$620,1,0)</f>
        <v>27596953</v>
      </c>
      <c r="C69">
        <f>VLOOKUP(B69,'B '!$A$2:$K$620,2,0)</f>
        <v>49346</v>
      </c>
      <c r="D69">
        <f>VLOOKUP(B69,'B '!$A$2:$K$620,3,0)</f>
        <v>9425821</v>
      </c>
      <c r="E69">
        <f>VLOOKUP(B69,'B '!$A$2:$K$620,4,0)</f>
        <v>3760093544245</v>
      </c>
      <c r="F69" t="str">
        <f>VLOOKUP(B69,'B '!$A$2:$K$620,5,0)</f>
        <v>Lumijardin</v>
      </c>
      <c r="G69" t="str">
        <f>VLOOKUP(B69,'B '!$A$2:$K$620,6,0)</f>
        <v>Hartwaren</v>
      </c>
      <c r="H69" t="str">
        <f>VLOOKUP(B69,'B '!$A$2:$K$620,7,0)</f>
        <v>Lampen &amp; Leuchten</v>
      </c>
      <c r="I69" t="str">
        <f>VLOOKUP(B69,'B '!$A$2:$K$620,8,0)</f>
        <v>LED-Solarleuchte "Fireworks" in Kupfer - Ø 24 cm</v>
      </c>
      <c r="J69">
        <f>VLOOKUP(B69,'B '!$A$2:$K$620,9,0)</f>
        <v>0</v>
      </c>
      <c r="K69">
        <v>1</v>
      </c>
      <c r="L69">
        <f>VLOOKUP(B69,'B '!$A$2:$K$620,11,0)</f>
        <v>39</v>
      </c>
    </row>
    <row r="70" spans="1:12" x14ac:dyDescent="0.25">
      <c r="A70" s="1">
        <v>25285580</v>
      </c>
      <c r="B70">
        <f>VLOOKUP(A70,'B '!$A$2:$K$620,1,0)</f>
        <v>25285580</v>
      </c>
      <c r="C70">
        <f>VLOOKUP(B70,'B '!$A$2:$K$620,2,0)</f>
        <v>50175</v>
      </c>
      <c r="D70">
        <f>VLOOKUP(B70,'B '!$A$2:$K$620,3,0)</f>
        <v>8719511</v>
      </c>
      <c r="E70">
        <f>VLOOKUP(B70,'B '!$A$2:$K$620,4,0)</f>
        <v>4008033453417</v>
      </c>
      <c r="F70" t="str">
        <f>VLOOKUP(B70,'B '!$A$2:$K$620,5,0)</f>
        <v>Fackelmann</v>
      </c>
      <c r="G70" t="str">
        <f>VLOOKUP(B70,'B '!$A$2:$K$620,6,0)</f>
        <v>Hartwaren</v>
      </c>
      <c r="H70" t="str">
        <f>VLOOKUP(B70,'B '!$A$2:$K$620,7,0)</f>
        <v>Kochen und Zubereiten</v>
      </c>
      <c r="I70" t="str">
        <f>VLOOKUP(B70,'B '!$A$2:$K$620,8,0)</f>
        <v>Gemüsehobel in Weiß/ Schwarz - (L)29 x (B)13 cm</v>
      </c>
      <c r="J70">
        <f>VLOOKUP(B70,'B '!$A$2:$K$620,9,0)</f>
        <v>0</v>
      </c>
      <c r="K70">
        <v>1</v>
      </c>
      <c r="L70">
        <f>VLOOKUP(B70,'B '!$A$2:$K$620,11,0)</f>
        <v>6.99</v>
      </c>
    </row>
    <row r="71" spans="1:12" x14ac:dyDescent="0.25">
      <c r="A71" s="1">
        <v>28524346</v>
      </c>
      <c r="B71">
        <f>VLOOKUP(A71,'B '!$A$2:$K$620,1,0)</f>
        <v>28524346</v>
      </c>
      <c r="C71">
        <f>VLOOKUP(B71,'B '!$A$2:$K$620,2,0)</f>
        <v>51776</v>
      </c>
      <c r="D71">
        <f>VLOOKUP(B71,'B '!$A$2:$K$620,3,0)</f>
        <v>9705046</v>
      </c>
      <c r="E71">
        <f>VLOOKUP(B71,'B '!$A$2:$K$620,4,0)</f>
        <v>3301040411229</v>
      </c>
      <c r="F71" t="str">
        <f>VLOOKUP(B71,'B '!$A$2:$K$620,5,0)</f>
        <v>MGM</v>
      </c>
      <c r="G71" t="str">
        <f>VLOOKUP(B71,'B '!$A$2:$K$620,6,0)</f>
        <v>Hartwaren</v>
      </c>
      <c r="H71" t="str">
        <f>VLOOKUP(B71,'B '!$A$2:$K$620,7,0)</f>
        <v>Spielwaren</v>
      </c>
      <c r="I71" t="str">
        <f>VLOOKUP(B71,'B '!$A$2:$K$620,8,0)</f>
        <v>4tlg. Tennisset - ab 3 Jahren (Überraschungsprodukt)</v>
      </c>
      <c r="J71">
        <f>VLOOKUP(B71,'B '!$A$2:$K$620,9,0)</f>
        <v>0</v>
      </c>
      <c r="K71">
        <v>1</v>
      </c>
      <c r="L71">
        <f>VLOOKUP(B71,'B '!$A$2:$K$620,11,0)</f>
        <v>19.899999999999999</v>
      </c>
    </row>
    <row r="72" spans="1:12" x14ac:dyDescent="0.25">
      <c r="A72" s="1">
        <v>22485395</v>
      </c>
      <c r="B72">
        <f>VLOOKUP(A72,'B '!$A$2:$K$620,1,0)</f>
        <v>22485395</v>
      </c>
      <c r="C72">
        <f>VLOOKUP(B72,'B '!$A$2:$K$620,2,0)</f>
        <v>45995</v>
      </c>
      <c r="D72">
        <f>VLOOKUP(B72,'B '!$A$2:$K$620,3,0)</f>
        <v>7858364</v>
      </c>
      <c r="E72">
        <f>VLOOKUP(B72,'B '!$A$2:$K$620,4,0)</f>
        <v>3664944125839</v>
      </c>
      <c r="F72" t="str">
        <f>VLOOKUP(B72,'B '!$A$2:$K$620,5,0)</f>
        <v>COOK CONCEPT</v>
      </c>
      <c r="G72" t="str">
        <f>VLOOKUP(B72,'B '!$A$2:$K$620,6,0)</f>
        <v>Hartwaren</v>
      </c>
      <c r="H72" t="str">
        <f>VLOOKUP(B72,'B '!$A$2:$K$620,7,0)</f>
        <v>Gedeckter Tisch</v>
      </c>
      <c r="I72" t="str">
        <f>VLOOKUP(B72,'B '!$A$2:$K$620,8,0)</f>
        <v>16tlg. Besteckset in Gold/ Schwarz</v>
      </c>
      <c r="J72">
        <f>VLOOKUP(B72,'B '!$A$2:$K$620,9,0)</f>
        <v>0</v>
      </c>
      <c r="K72">
        <v>1</v>
      </c>
      <c r="L72">
        <f>VLOOKUP(B72,'B '!$A$2:$K$620,11,0)</f>
        <v>46</v>
      </c>
    </row>
    <row r="73" spans="1:12" x14ac:dyDescent="0.25">
      <c r="A73" s="1">
        <v>22297060</v>
      </c>
      <c r="B73">
        <f>VLOOKUP(A73,'B '!$A$2:$K$620,1,0)</f>
        <v>22297060</v>
      </c>
      <c r="C73">
        <f>VLOOKUP(B73,'B '!$A$2:$K$620,2,0)</f>
        <v>44905</v>
      </c>
      <c r="D73">
        <f>VLOOKUP(B73,'B '!$A$2:$K$620,3,0)</f>
        <v>7805095</v>
      </c>
      <c r="E73">
        <f>VLOOKUP(B73,'B '!$A$2:$K$620,4,0)</f>
        <v>4001852060354</v>
      </c>
      <c r="F73" t="str">
        <f>VLOOKUP(B73,'B '!$A$2:$K$620,5,0)</f>
        <v>Livø</v>
      </c>
      <c r="G73" t="str">
        <f>VLOOKUP(B73,'B '!$A$2:$K$620,6,0)</f>
        <v>Hartwaren</v>
      </c>
      <c r="H73" t="str">
        <f>VLOOKUP(B73,'B '!$A$2:$K$620,7,0)</f>
        <v>Gedeckter Tisch</v>
      </c>
      <c r="I73" t="str">
        <f>VLOOKUP(B73,'B '!$A$2:$K$620,8,0)</f>
        <v>4er-Set: Speiseteller in Weiß/ Gelb - Ø 26 cm</v>
      </c>
      <c r="J73">
        <f>VLOOKUP(B73,'B '!$A$2:$K$620,9,0)</f>
        <v>0</v>
      </c>
      <c r="K73">
        <v>1</v>
      </c>
      <c r="L73">
        <f>VLOOKUP(B73,'B '!$A$2:$K$620,11,0)</f>
        <v>99.6</v>
      </c>
    </row>
    <row r="74" spans="1:12" x14ac:dyDescent="0.25">
      <c r="A74" s="1">
        <v>17048724</v>
      </c>
      <c r="B74">
        <f>VLOOKUP(A74,'B '!$A$2:$K$620,1,0)</f>
        <v>17048724</v>
      </c>
      <c r="C74">
        <f>VLOOKUP(B74,'B '!$A$2:$K$620,2,0)</f>
        <v>34511</v>
      </c>
      <c r="D74">
        <f>VLOOKUP(B74,'B '!$A$2:$K$620,3,0)</f>
        <v>6264749</v>
      </c>
      <c r="E74">
        <f>VLOOKUP(B74,'B '!$A$2:$K$620,4,0)</f>
        <v>8434169263624</v>
      </c>
      <c r="F74" t="str">
        <f>VLOOKUP(B74,'B '!$A$2:$K$620,5,0)</f>
        <v>Folkifreckles</v>
      </c>
      <c r="G74" t="str">
        <f>VLOOKUP(B74,'B '!$A$2:$K$620,6,0)</f>
        <v>Hartwaren</v>
      </c>
      <c r="H74" t="str">
        <f>VLOOKUP(B74,'B '!$A$2:$K$620,7,0)</f>
        <v>Heimtextilien</v>
      </c>
      <c r="I74" t="str">
        <f>VLOOKUP(B74,'B '!$A$2:$K$620,8,0)</f>
        <v>Kissen "Ave Otomi" in Grün/ Creme - Ø 45 cm</v>
      </c>
      <c r="J74">
        <f>VLOOKUP(B74,'B '!$A$2:$K$620,9,0)</f>
        <v>0</v>
      </c>
      <c r="K74">
        <v>1</v>
      </c>
      <c r="L74">
        <f>VLOOKUP(B74,'B '!$A$2:$K$620,11,0)</f>
        <v>52</v>
      </c>
    </row>
    <row r="75" spans="1:12" x14ac:dyDescent="0.25">
      <c r="A75" s="1">
        <v>30344343</v>
      </c>
      <c r="B75">
        <f>VLOOKUP(A75,'B '!$A$2:$K$620,1,0)</f>
        <v>30344343</v>
      </c>
      <c r="C75">
        <f>VLOOKUP(B75,'B '!$A$2:$K$620,2,0)</f>
        <v>49355</v>
      </c>
      <c r="D75">
        <f>VLOOKUP(B75,'B '!$A$2:$K$620,3,0)</f>
        <v>10251855</v>
      </c>
      <c r="E75">
        <f>VLOOKUP(B75,'B '!$A$2:$K$620,4,0)</f>
        <v>3760093546522</v>
      </c>
      <c r="F75" t="str">
        <f>VLOOKUP(B75,'B '!$A$2:$K$620,5,0)</f>
        <v>lumisky</v>
      </c>
      <c r="G75" t="str">
        <f>VLOOKUP(B75,'B '!$A$2:$K$620,6,0)</f>
        <v>Hartwaren</v>
      </c>
      <c r="H75" t="str">
        <f>VLOOKUP(B75,'B '!$A$2:$K$620,7,0)</f>
        <v>Lampen &amp; Leuchten</v>
      </c>
      <c r="I75" t="str">
        <f>VLOOKUP(B75,'B '!$A$2:$K$620,8,0)</f>
        <v>LED-Außenleuchte "Fungy" in Weiß - (H)29 x Ø 20 cm</v>
      </c>
      <c r="J75">
        <f>VLOOKUP(B75,'B '!$A$2:$K$620,9,0)</f>
        <v>0</v>
      </c>
      <c r="K75">
        <v>1</v>
      </c>
      <c r="L75">
        <f>VLOOKUP(B75,'B '!$A$2:$K$620,11,0)</f>
        <v>219</v>
      </c>
    </row>
    <row r="76" spans="1:12" x14ac:dyDescent="0.25">
      <c r="A76" s="1">
        <v>21930407</v>
      </c>
      <c r="B76">
        <f>VLOOKUP(A76,'B '!$A$2:$K$620,1,0)</f>
        <v>21930407</v>
      </c>
      <c r="C76">
        <f>VLOOKUP(B76,'B '!$A$2:$K$620,2,0)</f>
        <v>40431</v>
      </c>
      <c r="D76">
        <f>VLOOKUP(B76,'B '!$A$2:$K$620,3,0)</f>
        <v>7688649</v>
      </c>
      <c r="E76">
        <f>VLOOKUP(B76,'B '!$A$2:$K$620,4,0)</f>
        <v>4008838256060</v>
      </c>
      <c r="F76" t="str">
        <f>VLOOKUP(B76,'B '!$A$2:$K$620,5,0)</f>
        <v>Wenko</v>
      </c>
      <c r="G76" t="str">
        <f>VLOOKUP(B76,'B '!$A$2:$K$620,6,0)</f>
        <v>Hartwaren</v>
      </c>
      <c r="H76" t="str">
        <f>VLOOKUP(B76,'B '!$A$2:$K$620,7,0)</f>
        <v>Bad</v>
      </c>
      <c r="I76" t="str">
        <f>VLOOKUP(B76,'B '!$A$2:$K$620,8,0)</f>
        <v>Seifenspender "Badi" in Grau - 320 ml</v>
      </c>
      <c r="J76">
        <f>VLOOKUP(B76,'B '!$A$2:$K$620,9,0)</f>
        <v>0</v>
      </c>
      <c r="K76">
        <v>1</v>
      </c>
      <c r="L76">
        <f>VLOOKUP(B76,'B '!$A$2:$K$620,11,0)</f>
        <v>11.99</v>
      </c>
    </row>
    <row r="77" spans="1:12" x14ac:dyDescent="0.25">
      <c r="A77" s="1">
        <v>21564789</v>
      </c>
      <c r="B77">
        <f>VLOOKUP(A77,'B '!$A$2:$K$620,1,0)</f>
        <v>21564789</v>
      </c>
      <c r="C77">
        <f>VLOOKUP(B77,'B '!$A$2:$K$620,2,0)</f>
        <v>42074</v>
      </c>
      <c r="D77">
        <f>VLOOKUP(B77,'B '!$A$2:$K$620,3,0)</f>
        <v>7585149</v>
      </c>
      <c r="E77">
        <f>VLOOKUP(B77,'B '!$A$2:$K$620,4,0)</f>
        <v>3760093542104</v>
      </c>
      <c r="F77" t="str">
        <f>VLOOKUP(B77,'B '!$A$2:$K$620,5,0)</f>
        <v>lumisky</v>
      </c>
      <c r="G77" t="str">
        <f>VLOOKUP(B77,'B '!$A$2:$K$620,6,0)</f>
        <v>Hartwaren</v>
      </c>
      <c r="H77" t="str">
        <f>VLOOKUP(B77,'B '!$A$2:$K$620,7,0)</f>
        <v>Lampen &amp; Leuchten</v>
      </c>
      <c r="I77" t="str">
        <f>VLOOKUP(B77,'B '!$A$2:$K$620,8,0)</f>
        <v>LED-Solarleuchte "Standy" mit Farbwechsel - (H)36 x Ø 20 cm</v>
      </c>
      <c r="J77">
        <f>VLOOKUP(B77,'B '!$A$2:$K$620,9,0)</f>
        <v>0</v>
      </c>
      <c r="K77">
        <v>1</v>
      </c>
      <c r="L77">
        <f>VLOOKUP(B77,'B '!$A$2:$K$620,11,0)</f>
        <v>69</v>
      </c>
    </row>
    <row r="78" spans="1:12" x14ac:dyDescent="0.25">
      <c r="A78" s="1">
        <v>25987665</v>
      </c>
      <c r="B78">
        <f>VLOOKUP(A78,'B '!$A$2:$K$620,1,0)</f>
        <v>25987665</v>
      </c>
      <c r="C78">
        <f>VLOOKUP(B78,'B '!$A$2:$K$620,2,0)</f>
        <v>48306</v>
      </c>
      <c r="D78">
        <f>VLOOKUP(B78,'B '!$A$2:$K$620,3,0)</f>
        <v>8924907</v>
      </c>
      <c r="E78">
        <f>VLOOKUP(B78,'B '!$A$2:$K$620,4,0)</f>
        <v>4008838507100</v>
      </c>
      <c r="F78" t="str">
        <f>VLOOKUP(B78,'B '!$A$2:$K$620,5,0)</f>
        <v>Wenko</v>
      </c>
      <c r="G78" t="str">
        <f>VLOOKUP(B78,'B '!$A$2:$K$620,6,0)</f>
        <v>Hartwaren</v>
      </c>
      <c r="H78" t="str">
        <f>VLOOKUP(B78,'B '!$A$2:$K$620,7,0)</f>
        <v>Kochen und Zubereiten</v>
      </c>
      <c r="I78" t="str">
        <f>VLOOKUP(B78,'B '!$A$2:$K$620,8,0)</f>
        <v>Papierrollenhalter "Katze" in Schwarz - (H)30 x Ø 15 cm</v>
      </c>
      <c r="J78">
        <f>VLOOKUP(B78,'B '!$A$2:$K$620,9,0)</f>
        <v>0</v>
      </c>
      <c r="K78">
        <v>1</v>
      </c>
      <c r="L78">
        <f>VLOOKUP(B78,'B '!$A$2:$K$620,11,0)</f>
        <v>12.99</v>
      </c>
    </row>
    <row r="79" spans="1:12" x14ac:dyDescent="0.25">
      <c r="A79" s="1">
        <v>4274192</v>
      </c>
      <c r="B79">
        <f>VLOOKUP(A79,'B '!$A$2:$K$620,1,0)</f>
        <v>4274192</v>
      </c>
      <c r="C79">
        <f>VLOOKUP(B79,'B '!$A$2:$K$620,2,0)</f>
        <v>6596</v>
      </c>
      <c r="D79">
        <f>VLOOKUP(B79,'B '!$A$2:$K$620,3,0)</f>
        <v>2553338</v>
      </c>
      <c r="E79">
        <f>VLOOKUP(B79,'B '!$A$2:$K$620,4,0)</f>
        <v>3045380010826</v>
      </c>
      <c r="F79" t="str">
        <f>VLOOKUP(B79,'B '!$A$2:$K$620,5,0)</f>
        <v>Moulinex</v>
      </c>
      <c r="G79" t="str">
        <f>VLOOKUP(B79,'B '!$A$2:$K$620,6,0)</f>
        <v>Hartwaren</v>
      </c>
      <c r="H79" t="str">
        <f>VLOOKUP(B79,'B '!$A$2:$K$620,7,0)</f>
        <v>Kochen und Zubereiten</v>
      </c>
      <c r="I79" t="str">
        <f>VLOOKUP(B79,'B '!$A$2:$K$620,8,0)</f>
        <v>Raspel "Fresh Express Plus" in Rot/ Weiß</v>
      </c>
      <c r="J79">
        <f>VLOOKUP(B79,'B '!$A$2:$K$620,9,0)</f>
        <v>0</v>
      </c>
      <c r="K79">
        <v>1</v>
      </c>
      <c r="L79">
        <f>VLOOKUP(B79,'B '!$A$2:$K$620,11,0)</f>
        <v>79.989999999999995</v>
      </c>
    </row>
    <row r="80" spans="1:12" x14ac:dyDescent="0.25">
      <c r="A80" s="1">
        <v>20865255</v>
      </c>
      <c r="B80">
        <f>VLOOKUP(A80,'B '!$A$2:$K$620,1,0)</f>
        <v>20865255</v>
      </c>
      <c r="C80">
        <f>VLOOKUP(B80,'B '!$A$2:$K$620,2,0)</f>
        <v>42072</v>
      </c>
      <c r="D80">
        <f>VLOOKUP(B80,'B '!$A$2:$K$620,3,0)</f>
        <v>7386274</v>
      </c>
      <c r="E80">
        <f>VLOOKUP(B80,'B '!$A$2:$K$620,4,0)</f>
        <v>3760093540551</v>
      </c>
      <c r="F80" t="str">
        <f>VLOOKUP(B80,'B '!$A$2:$K$620,5,0)</f>
        <v>Lumijardin</v>
      </c>
      <c r="G80" t="str">
        <f>VLOOKUP(B80,'B '!$A$2:$K$620,6,0)</f>
        <v>Hartwaren</v>
      </c>
      <c r="H80" t="str">
        <f>VLOOKUP(B80,'B '!$A$2:$K$620,7,0)</f>
        <v>Lampen &amp; Leuchten</v>
      </c>
      <c r="I80" t="str">
        <f>VLOOKUP(B80,'B '!$A$2:$K$620,8,0)</f>
        <v>LED-Solarleuchte "Lenny" in Silber/ Weiß - (H)29 cm</v>
      </c>
      <c r="J80">
        <f>VLOOKUP(B80,'B '!$A$2:$K$620,9,0)</f>
        <v>0</v>
      </c>
      <c r="K80">
        <v>1</v>
      </c>
      <c r="L80">
        <f>VLOOKUP(B80,'B '!$A$2:$K$620,11,0)</f>
        <v>51.12</v>
      </c>
    </row>
    <row r="81" spans="1:12" x14ac:dyDescent="0.25">
      <c r="A81" s="1">
        <v>30469566</v>
      </c>
      <c r="B81">
        <f>VLOOKUP(A81,'B '!$A$2:$K$620,1,0)</f>
        <v>30469566</v>
      </c>
      <c r="C81">
        <f>VLOOKUP(B81,'B '!$A$2:$K$620,2,0)</f>
        <v>48783</v>
      </c>
      <c r="D81">
        <f>VLOOKUP(B81,'B '!$A$2:$K$620,3,0)</f>
        <v>10291563</v>
      </c>
      <c r="E81">
        <f>VLOOKUP(B81,'B '!$A$2:$K$620,4,0)</f>
        <v>3457010009221</v>
      </c>
      <c r="F81" t="str">
        <f>VLOOKUP(B81,'B '!$A$2:$K$620,5,0)</f>
        <v>Deco Lorrie</v>
      </c>
      <c r="G81" t="str">
        <f>VLOOKUP(B81,'B '!$A$2:$K$620,6,0)</f>
        <v>Hartwaren</v>
      </c>
      <c r="H81" t="str">
        <f>VLOOKUP(B81,'B '!$A$2:$K$620,7,0)</f>
        <v>Heimtextilien</v>
      </c>
      <c r="I81" t="str">
        <f>VLOOKUP(B81,'B '!$A$2:$K$620,8,0)</f>
        <v>Kissen in Bunt - (L)40 x (B)40 cm</v>
      </c>
      <c r="J81">
        <f>VLOOKUP(B81,'B '!$A$2:$K$620,9,0)</f>
        <v>0</v>
      </c>
      <c r="K81">
        <v>1</v>
      </c>
      <c r="L81">
        <f>VLOOKUP(B81,'B '!$A$2:$K$620,11,0)</f>
        <v>32.950000000000003</v>
      </c>
    </row>
    <row r="82" spans="1:12" x14ac:dyDescent="0.25">
      <c r="A82" s="1">
        <v>30142335</v>
      </c>
      <c r="B82">
        <f>VLOOKUP(A82,'B '!$A$2:$K$620,1,0)</f>
        <v>30142335</v>
      </c>
      <c r="C82">
        <f>VLOOKUP(B82,'B '!$A$2:$K$620,2,0)</f>
        <v>52088</v>
      </c>
      <c r="D82">
        <f>VLOOKUP(B82,'B '!$A$2:$K$620,3,0)</f>
        <v>10182858</v>
      </c>
      <c r="E82">
        <f>VLOOKUP(B82,'B '!$A$2:$K$620,4,0)</f>
        <v>8710341141424</v>
      </c>
      <c r="F82" t="str">
        <f>VLOOKUP(B82,'B '!$A$2:$K$620,5,0)</f>
        <v>SES</v>
      </c>
      <c r="G82" t="str">
        <f>VLOOKUP(B82,'B '!$A$2:$K$620,6,0)</f>
        <v>Hartwaren</v>
      </c>
      <c r="H82" t="str">
        <f>VLOOKUP(B82,'B '!$A$2:$K$620,7,0)</f>
        <v>Spielwaren</v>
      </c>
      <c r="I82" t="str">
        <f>VLOOKUP(B82,'B '!$A$2:$K$620,8,0)</f>
        <v>Glitzertattoos - ab 5 Jahren</v>
      </c>
      <c r="J82">
        <f>VLOOKUP(B82,'B '!$A$2:$K$620,9,0)</f>
        <v>0</v>
      </c>
      <c r="K82">
        <v>1</v>
      </c>
      <c r="L82">
        <f>VLOOKUP(B82,'B '!$A$2:$K$620,11,0)</f>
        <v>12.99</v>
      </c>
    </row>
    <row r="83" spans="1:12" x14ac:dyDescent="0.25">
      <c r="A83" s="1">
        <v>20816933</v>
      </c>
      <c r="B83">
        <f>VLOOKUP(A83,'B '!$A$2:$K$620,1,0)</f>
        <v>20816933</v>
      </c>
      <c r="C83">
        <f>VLOOKUP(B83,'B '!$A$2:$K$620,2,0)</f>
        <v>40430</v>
      </c>
      <c r="D83">
        <f>VLOOKUP(B83,'B '!$A$2:$K$620,3,0)</f>
        <v>7371342</v>
      </c>
      <c r="E83">
        <f>VLOOKUP(B83,'B '!$A$2:$K$620,4,0)</f>
        <v>4008838260012</v>
      </c>
      <c r="F83" t="str">
        <f>VLOOKUP(B83,'B '!$A$2:$K$620,5,0)</f>
        <v>Wenko</v>
      </c>
      <c r="G83" t="str">
        <f>VLOOKUP(B83,'B '!$A$2:$K$620,6,0)</f>
        <v>Hartwaren</v>
      </c>
      <c r="H83" t="str">
        <f>VLOOKUP(B83,'B '!$A$2:$K$620,7,0)</f>
        <v>Bad</v>
      </c>
      <c r="I83" t="str">
        <f>VLOOKUP(B83,'B '!$A$2:$K$620,8,0)</f>
        <v>WC-Garnitur "Marla" in Hellbraun - (H)37 cm</v>
      </c>
      <c r="J83">
        <f>VLOOKUP(B83,'B '!$A$2:$K$620,9,0)</f>
        <v>0</v>
      </c>
      <c r="K83">
        <v>1</v>
      </c>
      <c r="L83">
        <f>VLOOKUP(B83,'B '!$A$2:$K$620,11,0)</f>
        <v>34.99</v>
      </c>
    </row>
    <row r="84" spans="1:12" x14ac:dyDescent="0.25">
      <c r="A84" s="1">
        <v>20190897</v>
      </c>
      <c r="B84">
        <f>VLOOKUP(A84,'B '!$A$2:$K$620,1,0)</f>
        <v>20190897</v>
      </c>
      <c r="C84">
        <f>VLOOKUP(B84,'B '!$A$2:$K$620,2,0)</f>
        <v>40429</v>
      </c>
      <c r="D84">
        <f>VLOOKUP(B84,'B '!$A$2:$K$620,3,0)</f>
        <v>7185413</v>
      </c>
      <c r="E84">
        <f>VLOOKUP(B84,'B '!$A$2:$K$620,4,0)</f>
        <v>4008838217443</v>
      </c>
      <c r="F84" t="str">
        <f>VLOOKUP(B84,'B '!$A$2:$K$620,5,0)</f>
        <v>Wenko</v>
      </c>
      <c r="G84" t="str">
        <f>VLOOKUP(B84,'B '!$A$2:$K$620,6,0)</f>
        <v>Hartwaren</v>
      </c>
      <c r="H84" t="str">
        <f>VLOOKUP(B84,'B '!$A$2:$K$620,7,0)</f>
        <v>Haushaltswaren</v>
      </c>
      <c r="I84" t="str">
        <f>VLOOKUP(B84,'B '!$A$2:$K$620,8,0)</f>
        <v>Schwingdeckeleimer "Inca" in Weiß - 5 l</v>
      </c>
      <c r="J84">
        <f>VLOOKUP(B84,'B '!$A$2:$K$620,9,0)</f>
        <v>0</v>
      </c>
      <c r="K84">
        <v>1</v>
      </c>
      <c r="L84">
        <f>VLOOKUP(B84,'B '!$A$2:$K$620,11,0)</f>
        <v>19.989999999999998</v>
      </c>
    </row>
    <row r="85" spans="1:12" x14ac:dyDescent="0.25">
      <c r="A85" s="1">
        <v>22347375</v>
      </c>
      <c r="B85">
        <f>VLOOKUP(A85,'B '!$A$2:$K$620,1,0)</f>
        <v>22347375</v>
      </c>
      <c r="C85">
        <f>VLOOKUP(B85,'B '!$A$2:$K$620,2,0)</f>
        <v>40312</v>
      </c>
      <c r="D85">
        <f>VLOOKUP(B85,'B '!$A$2:$K$620,3,0)</f>
        <v>7818821</v>
      </c>
      <c r="E85">
        <f>VLOOKUP(B85,'B '!$A$2:$K$620,4,0)</f>
        <v>4013833032519</v>
      </c>
      <c r="F85" t="str">
        <f>VLOOKUP(B85,'B '!$A$2:$K$620,5,0)</f>
        <v>GRUNDIG</v>
      </c>
      <c r="G85" t="str">
        <f>VLOOKUP(B85,'B '!$A$2:$K$620,6,0)</f>
        <v>Hartwaren</v>
      </c>
      <c r="H85" t="str">
        <f>VLOOKUP(B85,'B '!$A$2:$K$620,7,0)</f>
        <v>Technik</v>
      </c>
      <c r="I85" t="str">
        <f>VLOOKUP(B85,'B '!$A$2:$K$620,8,0)</f>
        <v>Rotations-Rasierer in Schwarz</v>
      </c>
      <c r="J85">
        <f>VLOOKUP(B85,'B '!$A$2:$K$620,9,0)</f>
        <v>0</v>
      </c>
      <c r="K85">
        <v>1</v>
      </c>
      <c r="L85">
        <f>VLOOKUP(B85,'B '!$A$2:$K$620,11,0)</f>
        <v>69.989999999999995</v>
      </c>
    </row>
    <row r="86" spans="1:12" x14ac:dyDescent="0.25">
      <c r="A86" s="1">
        <v>19737679</v>
      </c>
      <c r="B86">
        <f>VLOOKUP(A86,'B '!$A$2:$K$620,1,0)</f>
        <v>19737679</v>
      </c>
      <c r="C86">
        <f>VLOOKUP(B86,'B '!$A$2:$K$620,2,0)</f>
        <v>40192</v>
      </c>
      <c r="D86">
        <f>VLOOKUP(B86,'B '!$A$2:$K$620,3,0)</f>
        <v>7065359</v>
      </c>
      <c r="E86">
        <f>VLOOKUP(B86,'B '!$A$2:$K$620,4,0)</f>
        <v>3664944056638</v>
      </c>
      <c r="F86" t="str">
        <f>VLOOKUP(B86,'B '!$A$2:$K$620,5,0)</f>
        <v>Ethnical Life</v>
      </c>
      <c r="G86" t="str">
        <f>VLOOKUP(B86,'B '!$A$2:$K$620,6,0)</f>
        <v>Hartwaren</v>
      </c>
      <c r="H86" t="str">
        <f>VLOOKUP(B86,'B '!$A$2:$K$620,7,0)</f>
        <v>Heimtextilien</v>
      </c>
      <c r="I86" t="str">
        <f>VLOOKUP(B86,'B '!$A$2:$K$620,8,0)</f>
        <v>Plaid in Weiß - (L)150 x (B)120 cm</v>
      </c>
      <c r="J86">
        <f>VLOOKUP(B86,'B '!$A$2:$K$620,9,0)</f>
        <v>0</v>
      </c>
      <c r="K86">
        <v>1</v>
      </c>
      <c r="L86">
        <f>VLOOKUP(B86,'B '!$A$2:$K$620,11,0)</f>
        <v>115</v>
      </c>
    </row>
    <row r="87" spans="1:12" x14ac:dyDescent="0.25">
      <c r="A87" s="1">
        <v>21564759</v>
      </c>
      <c r="B87">
        <f>VLOOKUP(A87,'B '!$A$2:$K$620,1,0)</f>
        <v>21564759</v>
      </c>
      <c r="C87">
        <f>VLOOKUP(B87,'B '!$A$2:$K$620,2,0)</f>
        <v>42074</v>
      </c>
      <c r="D87">
        <f>VLOOKUP(B87,'B '!$A$2:$K$620,3,0)</f>
        <v>7585119</v>
      </c>
      <c r="E87">
        <f>VLOOKUP(B87,'B '!$A$2:$K$620,4,0)</f>
        <v>3760093541961</v>
      </c>
      <c r="F87" t="str">
        <f>VLOOKUP(B87,'B '!$A$2:$K$620,5,0)</f>
        <v>Lumijardin</v>
      </c>
      <c r="G87" t="str">
        <f>VLOOKUP(B87,'B '!$A$2:$K$620,6,0)</f>
        <v>Hartwaren</v>
      </c>
      <c r="H87" t="str">
        <f>VLOOKUP(B87,'B '!$A$2:$K$620,7,0)</f>
        <v>Lampen &amp; Leuchten</v>
      </c>
      <c r="I87" t="str">
        <f>VLOOKUP(B87,'B '!$A$2:$K$620,8,0)</f>
        <v>LED-Solar-Leuchtstreifen in Neutralweiß - (L)300 cm</v>
      </c>
      <c r="J87">
        <f>VLOOKUP(B87,'B '!$A$2:$K$620,9,0)</f>
        <v>0</v>
      </c>
      <c r="K87">
        <v>1</v>
      </c>
      <c r="L87">
        <f>VLOOKUP(B87,'B '!$A$2:$K$620,11,0)</f>
        <v>33</v>
      </c>
    </row>
    <row r="88" spans="1:12" x14ac:dyDescent="0.25">
      <c r="A88" s="1">
        <v>30672675</v>
      </c>
      <c r="B88">
        <f>VLOOKUP(A88,'B '!$A$2:$K$620,1,0)</f>
        <v>30672675</v>
      </c>
      <c r="C88">
        <f>VLOOKUP(B88,'B '!$A$2:$K$620,2,0)</f>
        <v>64098</v>
      </c>
      <c r="D88">
        <f>VLOOKUP(B88,'B '!$A$2:$K$620,3,0)</f>
        <v>10357077</v>
      </c>
      <c r="E88">
        <f>VLOOKUP(B88,'B '!$A$2:$K$620,4,0)</f>
        <v>8411398919942</v>
      </c>
      <c r="F88" t="str">
        <f>VLOOKUP(B88,'B '!$A$2:$K$620,5,0)</f>
        <v>IRIS</v>
      </c>
      <c r="G88" t="str">
        <f>VLOOKUP(B88,'B '!$A$2:$K$620,6,0)</f>
        <v>Hartwaren</v>
      </c>
      <c r="H88" t="str">
        <f>VLOOKUP(B88,'B '!$A$2:$K$620,7,0)</f>
        <v>Outdoor</v>
      </c>
      <c r="I88" t="str">
        <f>VLOOKUP(B88,'B '!$A$2:$K$620,8,0)</f>
        <v>Isoliertasche "Cooler" in Taupe - (B)36,5 x (H)33 x (T)20 cm</v>
      </c>
      <c r="J88">
        <f>VLOOKUP(B88,'B '!$A$2:$K$620,9,0)</f>
        <v>0</v>
      </c>
      <c r="K88">
        <v>1</v>
      </c>
      <c r="L88">
        <f>VLOOKUP(B88,'B '!$A$2:$K$620,11,0)</f>
        <v>65</v>
      </c>
    </row>
    <row r="89" spans="1:12" x14ac:dyDescent="0.25">
      <c r="A89" s="1">
        <v>29640394</v>
      </c>
      <c r="B89">
        <f>VLOOKUP(A89,'B '!$A$2:$K$620,1,0)</f>
        <v>29640394</v>
      </c>
      <c r="C89">
        <f>VLOOKUP(B89,'B '!$A$2:$K$620,2,0)</f>
        <v>61414</v>
      </c>
      <c r="D89">
        <f>VLOOKUP(B89,'B '!$A$2:$K$620,3,0)</f>
        <v>10012829</v>
      </c>
      <c r="E89">
        <f>VLOOKUP(B89,'B '!$A$2:$K$620,4,0)</f>
        <v>4008838289631</v>
      </c>
      <c r="F89" t="str">
        <f>VLOOKUP(B89,'B '!$A$2:$K$620,5,0)</f>
        <v>Wenko</v>
      </c>
      <c r="G89" t="str">
        <f>VLOOKUP(B89,'B '!$A$2:$K$620,6,0)</f>
        <v>Hartwaren</v>
      </c>
      <c r="H89" t="str">
        <f>VLOOKUP(B89,'B '!$A$2:$K$620,7,0)</f>
        <v>Bad</v>
      </c>
      <c r="I89" t="str">
        <f>VLOOKUP(B89,'B '!$A$2:$K$620,8,0)</f>
        <v>Seifenspender "Odos" in Creme/ Gold - 290 ml</v>
      </c>
      <c r="J89">
        <f>VLOOKUP(B89,'B '!$A$2:$K$620,9,0)</f>
        <v>0</v>
      </c>
      <c r="K89">
        <v>1</v>
      </c>
      <c r="L89">
        <f>VLOOKUP(B89,'B '!$A$2:$K$620,11,0)</f>
        <v>13.99</v>
      </c>
    </row>
    <row r="90" spans="1:12" x14ac:dyDescent="0.25">
      <c r="A90" s="1">
        <v>22041287</v>
      </c>
      <c r="B90">
        <f>VLOOKUP(A90,'B '!$A$2:$K$620,1,0)</f>
        <v>22041287</v>
      </c>
      <c r="C90">
        <f>VLOOKUP(B90,'B '!$A$2:$K$620,2,0)</f>
        <v>43568</v>
      </c>
      <c r="D90">
        <f>VLOOKUP(B90,'B '!$A$2:$K$620,3,0)</f>
        <v>7722393</v>
      </c>
      <c r="E90">
        <f>VLOOKUP(B90,'B '!$A$2:$K$620,4,0)</f>
        <v>4011863066306</v>
      </c>
      <c r="F90" t="str">
        <f>VLOOKUP(B90,'B '!$A$2:$K$620,5,0)</f>
        <v>Kaiser Naturfellprodukte</v>
      </c>
      <c r="G90" t="str">
        <f>VLOOKUP(B90,'B '!$A$2:$K$620,6,0)</f>
        <v>Hartwaren</v>
      </c>
      <c r="H90" t="str">
        <f>VLOOKUP(B90,'B '!$A$2:$K$620,7,0)</f>
        <v>Kinderwagen und Co</v>
      </c>
      <c r="I90" t="str">
        <f>VLOOKUP(B90,'B '!$A$2:$K$620,8,0)</f>
        <v>Einschlagdecke "Caro" in Beige - (L)80 x (B)40 cm</v>
      </c>
      <c r="J90">
        <f>VLOOKUP(B90,'B '!$A$2:$K$620,9,0)</f>
        <v>0</v>
      </c>
      <c r="K90">
        <v>1</v>
      </c>
      <c r="L90">
        <f>VLOOKUP(B90,'B '!$A$2:$K$620,11,0)</f>
        <v>59.99</v>
      </c>
    </row>
    <row r="91" spans="1:12" x14ac:dyDescent="0.25">
      <c r="A91" s="1">
        <v>24144533</v>
      </c>
      <c r="B91">
        <f>VLOOKUP(A91,'B '!$A$2:$K$620,1,0)</f>
        <v>24144533</v>
      </c>
      <c r="C91">
        <f>VLOOKUP(B91,'B '!$A$2:$K$620,2,0)</f>
        <v>44494</v>
      </c>
      <c r="D91">
        <f>VLOOKUP(B91,'B '!$A$2:$K$620,3,0)</f>
        <v>8377199</v>
      </c>
      <c r="E91">
        <f>VLOOKUP(B91,'B '!$A$2:$K$620,4,0)</f>
        <v>8681875216288</v>
      </c>
      <c r="F91" t="str">
        <f>VLOOKUP(B91,'B '!$A$2:$K$620,5,0)</f>
        <v>Colorful Cotton</v>
      </c>
      <c r="G91" t="str">
        <f>VLOOKUP(B91,'B '!$A$2:$K$620,6,0)</f>
        <v>Hartwaren</v>
      </c>
      <c r="H91" t="str">
        <f>VLOOKUP(B91,'B '!$A$2:$K$620,7,0)</f>
        <v>Heimtextilien</v>
      </c>
      <c r="I91" t="str">
        <f>VLOOKUP(B91,'B '!$A$2:$K$620,8,0)</f>
        <v>Bettwäsche-Set "Elepante" in Anthrazit</v>
      </c>
      <c r="J91" t="str">
        <f>VLOOKUP(B91,'B '!$A$2:$K$620,9,0)</f>
        <v>200x200 cm</v>
      </c>
      <c r="K91">
        <v>1</v>
      </c>
      <c r="L91">
        <f>VLOOKUP(B91,'B '!$A$2:$K$620,11,0)</f>
        <v>115</v>
      </c>
    </row>
    <row r="92" spans="1:12" x14ac:dyDescent="0.25">
      <c r="A92" s="1">
        <v>6628838</v>
      </c>
      <c r="B92">
        <f>VLOOKUP(A92,'B '!$A$2:$K$620,1,0)</f>
        <v>6628838</v>
      </c>
      <c r="C92">
        <f>VLOOKUP(B92,'B '!$A$2:$K$620,2,0)</f>
        <v>13794</v>
      </c>
      <c r="D92">
        <f>VLOOKUP(B92,'B '!$A$2:$K$620,3,0)</f>
        <v>3120268</v>
      </c>
      <c r="E92">
        <f>VLOOKUP(B92,'B '!$A$2:$K$620,4,0)</f>
        <v>0</v>
      </c>
      <c r="F92" t="str">
        <f>VLOOKUP(B92,'B '!$A$2:$K$620,5,0)</f>
        <v>NUK</v>
      </c>
      <c r="G92" t="str">
        <f>VLOOKUP(B92,'B '!$A$2:$K$620,6,0)</f>
        <v>Hartwaren</v>
      </c>
      <c r="H92" t="str">
        <f>VLOOKUP(B92,'B '!$A$2:$K$620,7,0)</f>
        <v>Babyartikel</v>
      </c>
      <c r="I92" t="str">
        <f>VLOOKUP(B92,'B '!$A$2:$K$620,8,0)</f>
        <v>2er-Set: Milchpulver-Portionierer in Lila</v>
      </c>
      <c r="J92">
        <f>VLOOKUP(B92,'B '!$A$2:$K$620,9,0)</f>
        <v>0</v>
      </c>
      <c r="K92">
        <v>1</v>
      </c>
      <c r="L92">
        <f>VLOOKUP(B92,'B '!$A$2:$K$620,11,0)</f>
        <v>11.98</v>
      </c>
    </row>
    <row r="93" spans="1:12" x14ac:dyDescent="0.25">
      <c r="A93" s="1">
        <v>7877289</v>
      </c>
      <c r="B93">
        <f>VLOOKUP(A93,'B '!$A$2:$K$620,1,0)</f>
        <v>7877289</v>
      </c>
      <c r="C93">
        <f>VLOOKUP(B93,'B '!$A$2:$K$620,2,0)</f>
        <v>16003</v>
      </c>
      <c r="D93">
        <f>VLOOKUP(B93,'B '!$A$2:$K$620,3,0)</f>
        <v>3443248</v>
      </c>
      <c r="E93">
        <f>VLOOKUP(B93,'B '!$A$2:$K$620,4,0)</f>
        <v>4009049300436</v>
      </c>
      <c r="F93" t="str">
        <f>VLOOKUP(B93,'B '!$A$2:$K$620,5,0)</f>
        <v>Landhaus</v>
      </c>
      <c r="G93" t="str">
        <f>VLOOKUP(B93,'B '!$A$2:$K$620,6,0)</f>
        <v>Hartwaren</v>
      </c>
      <c r="H93" t="str">
        <f>VLOOKUP(B93,'B '!$A$2:$K$620,7,0)</f>
        <v>Kochen und Zubereiten</v>
      </c>
      <c r="I93" t="str">
        <f>VLOOKUP(B93,'B '!$A$2:$K$620,8,0)</f>
        <v>Folienschneider "Click &amp; Cut" in Weiß/ Grün - (L)33 cm</v>
      </c>
      <c r="J93">
        <f>VLOOKUP(B93,'B '!$A$2:$K$620,9,0)</f>
        <v>0</v>
      </c>
      <c r="K93">
        <v>1</v>
      </c>
      <c r="L93">
        <f>VLOOKUP(B93,'B '!$A$2:$K$620,11,0)</f>
        <v>33.58</v>
      </c>
    </row>
    <row r="94" spans="1:12" x14ac:dyDescent="0.25">
      <c r="A94" s="1">
        <v>21475720</v>
      </c>
      <c r="B94">
        <f>VLOOKUP(A94,'B '!$A$2:$K$620,1,0)</f>
        <v>21475720</v>
      </c>
      <c r="C94">
        <f>VLOOKUP(B94,'B '!$A$2:$K$620,2,0)</f>
        <v>45502</v>
      </c>
      <c r="D94">
        <f>VLOOKUP(B94,'B '!$A$2:$K$620,3,0)</f>
        <v>7558692</v>
      </c>
      <c r="E94">
        <f>VLOOKUP(B94,'B '!$A$2:$K$620,4,0)</f>
        <v>3770009621052</v>
      </c>
      <c r="F94" t="str">
        <f>VLOOKUP(B94,'B '!$A$2:$K$620,5,0)</f>
        <v>Björn</v>
      </c>
      <c r="G94" t="str">
        <f>VLOOKUP(B94,'B '!$A$2:$K$620,6,0)</f>
        <v>Hartwaren</v>
      </c>
      <c r="H94" t="str">
        <f>VLOOKUP(B94,'B '!$A$2:$K$620,7,0)</f>
        <v>Gedeckter Tisch</v>
      </c>
      <c r="I94" t="str">
        <f>VLOOKUP(B94,'B '!$A$2:$K$620,8,0)</f>
        <v>6er-Set: Becher "Color" in Rot/ Gelb/ Hellblau - 300 ml</v>
      </c>
      <c r="J94">
        <f>VLOOKUP(B94,'B '!$A$2:$K$620,9,0)</f>
        <v>0</v>
      </c>
      <c r="K94">
        <v>1</v>
      </c>
      <c r="L94">
        <f>VLOOKUP(B94,'B '!$A$2:$K$620,11,0)</f>
        <v>49.9</v>
      </c>
    </row>
    <row r="95" spans="1:12" x14ac:dyDescent="0.25">
      <c r="A95" s="1">
        <v>21564754</v>
      </c>
      <c r="B95">
        <f>VLOOKUP(A95,'B '!$A$2:$K$620,1,0)</f>
        <v>21564754</v>
      </c>
      <c r="C95">
        <f>VLOOKUP(B95,'B '!$A$2:$K$620,2,0)</f>
        <v>42074</v>
      </c>
      <c r="D95">
        <f>VLOOKUP(B95,'B '!$A$2:$K$620,3,0)</f>
        <v>7585114</v>
      </c>
      <c r="E95">
        <f>VLOOKUP(B95,'B '!$A$2:$K$620,4,0)</f>
        <v>3760093542128</v>
      </c>
      <c r="F95" t="str">
        <f>VLOOKUP(B95,'B '!$A$2:$K$620,5,0)</f>
        <v>Lumijardin</v>
      </c>
      <c r="G95" t="str">
        <f>VLOOKUP(B95,'B '!$A$2:$K$620,6,0)</f>
        <v>Hartwaren</v>
      </c>
      <c r="H95" t="str">
        <f>VLOOKUP(B95,'B '!$A$2:$K$620,7,0)</f>
        <v>Lampen &amp; Leuchten</v>
      </c>
      <c r="I95" t="str">
        <f>VLOOKUP(B95,'B '!$A$2:$K$620,8,0)</f>
        <v>LED-Solar-Lichtergirlande "Fantasy Star" in Warmweiß - (L)515 cm</v>
      </c>
      <c r="J95">
        <f>VLOOKUP(B95,'B '!$A$2:$K$620,9,0)</f>
        <v>0</v>
      </c>
      <c r="K95">
        <v>1</v>
      </c>
      <c r="L95">
        <f>VLOOKUP(B95,'B '!$A$2:$K$620,11,0)</f>
        <v>25.5</v>
      </c>
    </row>
    <row r="96" spans="1:12" x14ac:dyDescent="0.25">
      <c r="A96" s="1">
        <v>20347535</v>
      </c>
      <c r="B96">
        <f>VLOOKUP(A96,'B '!$A$2:$K$620,1,0)</f>
        <v>20347535</v>
      </c>
      <c r="C96">
        <f>VLOOKUP(B96,'B '!$A$2:$K$620,2,0)</f>
        <v>41918</v>
      </c>
      <c r="D96">
        <f>VLOOKUP(B96,'B '!$A$2:$K$620,3,0)</f>
        <v>7233915</v>
      </c>
      <c r="E96">
        <f>VLOOKUP(B96,'B '!$A$2:$K$620,4,0)</f>
        <v>3664944086758</v>
      </c>
      <c r="F96" t="str">
        <f>VLOOKUP(B96,'B '!$A$2:$K$620,5,0)</f>
        <v>COOK CONCEPT</v>
      </c>
      <c r="G96" t="str">
        <f>VLOOKUP(B96,'B '!$A$2:$K$620,6,0)</f>
        <v>Hartwaren</v>
      </c>
      <c r="H96" t="str">
        <f>VLOOKUP(B96,'B '!$A$2:$K$620,7,0)</f>
        <v>Gedeckter Tisch</v>
      </c>
      <c r="I96" t="str">
        <f>VLOOKUP(B96,'B '!$A$2:$K$620,8,0)</f>
        <v>13tlg. Dessert-Set "My Little Garden" in Grün</v>
      </c>
      <c r="J96">
        <f>VLOOKUP(B96,'B '!$A$2:$K$620,9,0)</f>
        <v>0</v>
      </c>
      <c r="K96">
        <v>1</v>
      </c>
      <c r="L96">
        <f>VLOOKUP(B96,'B '!$A$2:$K$620,11,0)</f>
        <v>26.8</v>
      </c>
    </row>
    <row r="97" spans="1:12" x14ac:dyDescent="0.25">
      <c r="A97" s="1">
        <v>27596677</v>
      </c>
      <c r="B97">
        <f>VLOOKUP(A97,'B '!$A$2:$K$620,1,0)</f>
        <v>27596677</v>
      </c>
      <c r="C97">
        <f>VLOOKUP(B97,'B '!$A$2:$K$620,2,0)</f>
        <v>49346</v>
      </c>
      <c r="D97">
        <f>VLOOKUP(B97,'B '!$A$2:$K$620,3,0)</f>
        <v>9425545</v>
      </c>
      <c r="E97">
        <f>VLOOKUP(B97,'B '!$A$2:$K$620,4,0)</f>
        <v>3760093543361</v>
      </c>
      <c r="F97" t="str">
        <f>VLOOKUP(B97,'B '!$A$2:$K$620,5,0)</f>
        <v>lumisky</v>
      </c>
      <c r="G97" t="str">
        <f>VLOOKUP(B97,'B '!$A$2:$K$620,6,0)</f>
        <v>Hartwaren</v>
      </c>
      <c r="H97" t="str">
        <f>VLOOKUP(B97,'B '!$A$2:$K$620,7,0)</f>
        <v>Lampen &amp; Leuchten</v>
      </c>
      <c r="I97" t="str">
        <f>VLOOKUP(B97,'B '!$A$2:$K$620,8,0)</f>
        <v>LED-Solar-Lichtergirlande "Fantasy" in Warmweiß - (L)745 cm</v>
      </c>
      <c r="J97">
        <f>VLOOKUP(B97,'B '!$A$2:$K$620,9,0)</f>
        <v>0</v>
      </c>
      <c r="K97">
        <v>1</v>
      </c>
      <c r="L97">
        <f>VLOOKUP(B97,'B '!$A$2:$K$620,11,0)</f>
        <v>79</v>
      </c>
    </row>
    <row r="98" spans="1:12" x14ac:dyDescent="0.25">
      <c r="A98" s="1">
        <v>20711405</v>
      </c>
      <c r="B98">
        <f>VLOOKUP(A98,'B '!$A$2:$K$620,1,0)</f>
        <v>20711405</v>
      </c>
      <c r="C98">
        <f>VLOOKUP(B98,'B '!$A$2:$K$620,2,0)</f>
        <v>7424</v>
      </c>
      <c r="D98">
        <f>VLOOKUP(B98,'B '!$A$2:$K$620,3,0)</f>
        <v>7346599</v>
      </c>
      <c r="E98">
        <f>VLOOKUP(B98,'B '!$A$2:$K$620,4,0)</f>
        <v>4008455016719</v>
      </c>
      <c r="F98" t="str">
        <f>VLOOKUP(B98,'B '!$A$2:$K$620,5,0)</f>
        <v>Dr. Beckmann</v>
      </c>
      <c r="G98" t="str">
        <f>VLOOKUP(B98,'B '!$A$2:$K$620,6,0)</f>
        <v>Hartwaren</v>
      </c>
      <c r="H98" t="str">
        <f>VLOOKUP(B98,'B '!$A$2:$K$620,7,0)</f>
        <v>Haushaltswaren</v>
      </c>
      <c r="I98" t="str">
        <f>VLOOKUP(B98,'B '!$A$2:$K$620,8,0)</f>
        <v>Farb- &amp; Schmutzfangtücher, 44 Stück</v>
      </c>
      <c r="J98">
        <f>VLOOKUP(B98,'B '!$A$2:$K$620,9,0)</f>
        <v>0</v>
      </c>
      <c r="K98">
        <v>1</v>
      </c>
      <c r="L98">
        <f>VLOOKUP(B98,'B '!$A$2:$K$620,11,0)</f>
        <v>3.99</v>
      </c>
    </row>
    <row r="99" spans="1:12" x14ac:dyDescent="0.25">
      <c r="A99" s="1">
        <v>19040965</v>
      </c>
      <c r="B99">
        <f>VLOOKUP(A99,'B '!$A$2:$K$620,1,0)</f>
        <v>19040965</v>
      </c>
      <c r="C99">
        <f>VLOOKUP(B99,'B '!$A$2:$K$620,2,0)</f>
        <v>33738</v>
      </c>
      <c r="D99">
        <f>VLOOKUP(B99,'B '!$A$2:$K$620,3,0)</f>
        <v>6848836</v>
      </c>
      <c r="E99">
        <f>VLOOKUP(B99,'B '!$A$2:$K$620,4,0)</f>
        <v>4013833024521</v>
      </c>
      <c r="F99" t="str">
        <f>VLOOKUP(B99,'B '!$A$2:$K$620,5,0)</f>
        <v>GRUNDIG</v>
      </c>
      <c r="G99" t="str">
        <f>VLOOKUP(B99,'B '!$A$2:$K$620,6,0)</f>
        <v>Hartwaren</v>
      </c>
      <c r="H99" t="str">
        <f>VLOOKUP(B99,'B '!$A$2:$K$620,7,0)</f>
        <v>Technik</v>
      </c>
      <c r="I99" t="str">
        <f>VLOOKUP(B99,'B '!$A$2:$K$620,8,0)</f>
        <v>Bart-/ Haarschneider in Schwarz</v>
      </c>
      <c r="J99">
        <f>VLOOKUP(B99,'B '!$A$2:$K$620,9,0)</f>
        <v>0</v>
      </c>
      <c r="K99">
        <v>1</v>
      </c>
      <c r="L99">
        <f>VLOOKUP(B99,'B '!$A$2:$K$620,11,0)</f>
        <v>59.99</v>
      </c>
    </row>
    <row r="100" spans="1:12" x14ac:dyDescent="0.25">
      <c r="A100" s="1">
        <v>21475795</v>
      </c>
      <c r="B100">
        <f>VLOOKUP(A100,'B '!$A$2:$K$620,1,0)</f>
        <v>21475795</v>
      </c>
      <c r="C100">
        <f>VLOOKUP(B100,'B '!$A$2:$K$620,2,0)</f>
        <v>45502</v>
      </c>
      <c r="D100">
        <f>VLOOKUP(B100,'B '!$A$2:$K$620,3,0)</f>
        <v>7558767</v>
      </c>
      <c r="E100">
        <f>VLOOKUP(B100,'B '!$A$2:$K$620,4,0)</f>
        <v>3770009621762</v>
      </c>
      <c r="F100" t="str">
        <f>VLOOKUP(B100,'B '!$A$2:$K$620,5,0)</f>
        <v>Björn</v>
      </c>
      <c r="G100" t="str">
        <f>VLOOKUP(B100,'B '!$A$2:$K$620,6,0)</f>
        <v>Hartwaren</v>
      </c>
      <c r="H100" t="str">
        <f>VLOOKUP(B100,'B '!$A$2:$K$620,7,0)</f>
        <v>Aufbewahren &amp; Servieren</v>
      </c>
      <c r="I100" t="str">
        <f>VLOOKUP(B100,'B '!$A$2:$K$620,8,0)</f>
        <v>Servierbrett "Color Star" in Natur/ Gelb - (L)48 x (B)27 cm</v>
      </c>
      <c r="J100">
        <f>VLOOKUP(B100,'B '!$A$2:$K$620,9,0)</f>
        <v>0</v>
      </c>
      <c r="K100">
        <v>1</v>
      </c>
      <c r="L100">
        <f>VLOOKUP(B100,'B '!$A$2:$K$620,11,0)</f>
        <v>99.9</v>
      </c>
    </row>
    <row r="101" spans="1:12" x14ac:dyDescent="0.25">
      <c r="A101" s="1">
        <v>13447086</v>
      </c>
      <c r="B101">
        <f>VLOOKUP(A101,'B '!$A$2:$K$620,1,0)</f>
        <v>13447086</v>
      </c>
      <c r="C101">
        <f>VLOOKUP(B101,'B '!$A$2:$K$620,2,0)</f>
        <v>25834</v>
      </c>
      <c r="D101">
        <f>VLOOKUP(B101,'B '!$A$2:$K$620,3,0)</f>
        <v>5123447</v>
      </c>
      <c r="E101">
        <f>VLOOKUP(B101,'B '!$A$2:$K$620,4,0)</f>
        <v>4002541379689</v>
      </c>
      <c r="F101" t="str">
        <f>VLOOKUP(B101,'B '!$A$2:$K$620,5,0)</f>
        <v>Montana</v>
      </c>
      <c r="G101" t="str">
        <f>VLOOKUP(B101,'B '!$A$2:$K$620,6,0)</f>
        <v>Hartwaren</v>
      </c>
      <c r="H101" t="str">
        <f>VLOOKUP(B101,'B '!$A$2:$K$620,7,0)</f>
        <v>Gedeckter Tisch</v>
      </c>
      <c r="I101" t="str">
        <f>VLOOKUP(B101,'B '!$A$2:$K$620,8,0)</f>
        <v>6er-Set: Rotweingläser "Avalon" - 330 ml</v>
      </c>
      <c r="J101">
        <f>VLOOKUP(B101,'B '!$A$2:$K$620,9,0)</f>
        <v>0</v>
      </c>
      <c r="K101">
        <v>1</v>
      </c>
      <c r="L101">
        <f>VLOOKUP(B101,'B '!$A$2:$K$620,11,0)</f>
        <v>41.94</v>
      </c>
    </row>
    <row r="102" spans="1:12" x14ac:dyDescent="0.25">
      <c r="A102" s="1">
        <v>10286764</v>
      </c>
      <c r="B102">
        <f>VLOOKUP(A102,'B '!$A$2:$K$620,1,0)</f>
        <v>10286764</v>
      </c>
      <c r="C102">
        <f>VLOOKUP(B102,'B '!$A$2:$K$620,2,0)</f>
        <v>19829</v>
      </c>
      <c r="D102">
        <f>VLOOKUP(B102,'B '!$A$2:$K$620,3,0)</f>
        <v>4146242</v>
      </c>
      <c r="E102">
        <f>VLOOKUP(B102,'B '!$A$2:$K$620,4,0)</f>
        <v>4020606088123</v>
      </c>
      <c r="F102" t="str">
        <f>VLOOKUP(B102,'B '!$A$2:$K$620,5,0)</f>
        <v>Boltze</v>
      </c>
      <c r="G102" t="str">
        <f>VLOOKUP(B102,'B '!$A$2:$K$620,6,0)</f>
        <v>Hartwaren</v>
      </c>
      <c r="H102" t="str">
        <f>VLOOKUP(B102,'B '!$A$2:$K$620,7,0)</f>
        <v>Deko</v>
      </c>
      <c r="I102" t="str">
        <f>VLOOKUP(B102,'B '!$A$2:$K$620,8,0)</f>
        <v>Gartenstecker-Regenmesser "Kanne" in Rost - (H)121 cm</v>
      </c>
      <c r="J102">
        <f>VLOOKUP(B102,'B '!$A$2:$K$620,9,0)</f>
        <v>0</v>
      </c>
      <c r="K102">
        <v>1</v>
      </c>
      <c r="L102">
        <f>VLOOKUP(B102,'B '!$A$2:$K$620,11,0)</f>
        <v>29.99</v>
      </c>
    </row>
    <row r="103" spans="1:12" x14ac:dyDescent="0.25">
      <c r="A103" s="1">
        <v>27596587</v>
      </c>
      <c r="B103">
        <f>VLOOKUP(A103,'B '!$A$2:$K$620,1,0)</f>
        <v>27596587</v>
      </c>
      <c r="C103">
        <f>VLOOKUP(B103,'B '!$A$2:$K$620,2,0)</f>
        <v>49346</v>
      </c>
      <c r="D103">
        <f>VLOOKUP(B103,'B '!$A$2:$K$620,3,0)</f>
        <v>9425455</v>
      </c>
      <c r="E103">
        <f>VLOOKUP(B103,'B '!$A$2:$K$620,4,0)</f>
        <v>3760093543286</v>
      </c>
      <c r="F103" t="str">
        <f>VLOOKUP(B103,'B '!$A$2:$K$620,5,0)</f>
        <v>lumisky</v>
      </c>
      <c r="G103" t="str">
        <f>VLOOKUP(B103,'B '!$A$2:$K$620,6,0)</f>
        <v>Hartwaren</v>
      </c>
      <c r="H103" t="str">
        <f>VLOOKUP(B103,'B '!$A$2:$K$620,7,0)</f>
        <v>Lampen &amp; Leuchten</v>
      </c>
      <c r="I103" t="str">
        <f>VLOOKUP(B103,'B '!$A$2:$K$620,8,0)</f>
        <v>LED-Lichtergirlande "Fantasy" in Warmweiß - (L)770 cm</v>
      </c>
      <c r="J103">
        <f>VLOOKUP(B103,'B '!$A$2:$K$620,9,0)</f>
        <v>0</v>
      </c>
      <c r="K103">
        <v>1</v>
      </c>
      <c r="L103">
        <f>VLOOKUP(B103,'B '!$A$2:$K$620,11,0)</f>
        <v>79</v>
      </c>
    </row>
    <row r="104" spans="1:12" x14ac:dyDescent="0.25">
      <c r="A104" s="1">
        <v>20865231</v>
      </c>
      <c r="B104">
        <f>VLOOKUP(A104,'B '!$A$2:$K$620,1,0)</f>
        <v>20865231</v>
      </c>
      <c r="C104">
        <f>VLOOKUP(B104,'B '!$A$2:$K$620,2,0)</f>
        <v>42072</v>
      </c>
      <c r="D104">
        <f>VLOOKUP(B104,'B '!$A$2:$K$620,3,0)</f>
        <v>7386250</v>
      </c>
      <c r="E104">
        <f>VLOOKUP(B104,'B '!$A$2:$K$620,4,0)</f>
        <v>3760093540421</v>
      </c>
      <c r="F104" t="str">
        <f>VLOOKUP(B104,'B '!$A$2:$K$620,5,0)</f>
        <v>Lumijardin</v>
      </c>
      <c r="G104" t="str">
        <f>VLOOKUP(B104,'B '!$A$2:$K$620,6,0)</f>
        <v>Hartwaren</v>
      </c>
      <c r="H104" t="str">
        <f>VLOOKUP(B104,'B '!$A$2:$K$620,7,0)</f>
        <v>Lampen &amp; Leuchten</v>
      </c>
      <c r="I104" t="str">
        <f>VLOOKUP(B104,'B '!$A$2:$K$620,8,0)</f>
        <v>LED-Solar-Lichtergirlande "Dixy" in Warmweiß - (L)380 cm</v>
      </c>
      <c r="J104">
        <f>VLOOKUP(B104,'B '!$A$2:$K$620,9,0)</f>
        <v>0</v>
      </c>
      <c r="K104">
        <v>1</v>
      </c>
      <c r="L104">
        <f>VLOOKUP(B104,'B '!$A$2:$K$620,11,0)</f>
        <v>29.7</v>
      </c>
    </row>
    <row r="105" spans="1:12" x14ac:dyDescent="0.25">
      <c r="A105" s="1">
        <v>25797917</v>
      </c>
      <c r="B105">
        <f>VLOOKUP(A105,'B '!$A$2:$K$620,1,0)</f>
        <v>25797917</v>
      </c>
      <c r="C105">
        <f>VLOOKUP(B105,'B '!$A$2:$K$620,2,0)</f>
        <v>48756</v>
      </c>
      <c r="D105">
        <f>VLOOKUP(B105,'B '!$A$2:$K$620,3,0)</f>
        <v>8871686</v>
      </c>
      <c r="E105">
        <f>VLOOKUP(B105,'B '!$A$2:$K$620,4,0)</f>
        <v>8681875503142</v>
      </c>
      <c r="F105" t="str">
        <f>VLOOKUP(B105,'B '!$A$2:$K$620,5,0)</f>
        <v>Evila</v>
      </c>
      <c r="G105" t="str">
        <f>VLOOKUP(B105,'B '!$A$2:$K$620,6,0)</f>
        <v>Hartwaren</v>
      </c>
      <c r="H105" t="str">
        <f>VLOOKUP(B105,'B '!$A$2:$K$620,7,0)</f>
        <v>Bad</v>
      </c>
      <c r="I105" t="str">
        <f>VLOOKUP(B105,'B '!$A$2:$K$620,8,0)</f>
        <v>Toilettenpapierhalter "Boruraf170" in Walnuss - (B)40 x (H)14 x (T)12 cm</v>
      </c>
      <c r="J105">
        <f>VLOOKUP(B105,'B '!$A$2:$K$620,9,0)</f>
        <v>0</v>
      </c>
      <c r="K105">
        <v>1</v>
      </c>
      <c r="L105">
        <f>VLOOKUP(B105,'B '!$A$2:$K$620,11,0)</f>
        <v>123.6</v>
      </c>
    </row>
    <row r="106" spans="1:12" x14ac:dyDescent="0.25">
      <c r="A106" s="1">
        <v>22854278</v>
      </c>
      <c r="B106">
        <f>VLOOKUP(A106,'B '!$A$2:$K$620,1,0)</f>
        <v>22854278</v>
      </c>
      <c r="C106">
        <f>VLOOKUP(B106,'B '!$A$2:$K$620,2,0)</f>
        <v>42617</v>
      </c>
      <c r="D106">
        <f>VLOOKUP(B106,'B '!$A$2:$K$620,3,0)</f>
        <v>7975940</v>
      </c>
      <c r="E106">
        <f>VLOOKUP(B106,'B '!$A$2:$K$620,4,0)</f>
        <v>8710103863342</v>
      </c>
      <c r="F106" t="str">
        <f>VLOOKUP(B106,'B '!$A$2:$K$620,5,0)</f>
        <v>Philips</v>
      </c>
      <c r="G106" t="str">
        <f>VLOOKUP(B106,'B '!$A$2:$K$620,6,0)</f>
        <v>Hartwaren</v>
      </c>
      <c r="H106" t="str">
        <f>VLOOKUP(B106,'B '!$A$2:$K$620,7,0)</f>
        <v>Technik</v>
      </c>
      <c r="I106" t="str">
        <f>VLOOKUP(B106,'B '!$A$2:$K$620,8,0)</f>
        <v>Schallzahnbürsten-Doppelpack "ProtectiveClean" in Weiß/ Schwarz</v>
      </c>
      <c r="J106">
        <f>VLOOKUP(B106,'B '!$A$2:$K$620,9,0)</f>
        <v>0</v>
      </c>
      <c r="K106">
        <v>1</v>
      </c>
      <c r="L106">
        <f>VLOOKUP(B106,'B '!$A$2:$K$620,11,0)</f>
        <v>189.99</v>
      </c>
    </row>
    <row r="107" spans="1:12" x14ac:dyDescent="0.25">
      <c r="A107" s="1">
        <v>24949805</v>
      </c>
      <c r="B107">
        <f>VLOOKUP(A107,'B '!$A$2:$K$620,1,0)</f>
        <v>24949805</v>
      </c>
      <c r="C107">
        <f>VLOOKUP(B107,'B '!$A$2:$K$620,2,0)</f>
        <v>48492</v>
      </c>
      <c r="D107">
        <f>VLOOKUP(B107,'B '!$A$2:$K$620,3,0)</f>
        <v>8614175</v>
      </c>
      <c r="E107">
        <f>VLOOKUP(B107,'B '!$A$2:$K$620,4,0)</f>
        <v>3760293960128</v>
      </c>
      <c r="F107" t="str">
        <f>VLOOKUP(B107,'B '!$A$2:$K$620,5,0)</f>
        <v>Björn</v>
      </c>
      <c r="G107" t="str">
        <f>VLOOKUP(B107,'B '!$A$2:$K$620,6,0)</f>
        <v>Hartwaren</v>
      </c>
      <c r="H107" t="str">
        <f>VLOOKUP(B107,'B '!$A$2:$K$620,7,0)</f>
        <v>Aufbewahren &amp; Servieren</v>
      </c>
      <c r="I107" t="str">
        <f>VLOOKUP(B107,'B '!$A$2:$K$620,8,0)</f>
        <v>Salatschüssel "Color Star" in Natur/ Gelb - Ø 30 cm</v>
      </c>
      <c r="J107">
        <f>VLOOKUP(B107,'B '!$A$2:$K$620,9,0)</f>
        <v>0</v>
      </c>
      <c r="K107">
        <v>1</v>
      </c>
      <c r="L107">
        <f>VLOOKUP(B107,'B '!$A$2:$K$620,11,0)</f>
        <v>99.9</v>
      </c>
    </row>
    <row r="108" spans="1:12" x14ac:dyDescent="0.25">
      <c r="A108" s="1">
        <v>14465798</v>
      </c>
      <c r="B108">
        <f>VLOOKUP(A108,'B '!$A$2:$K$620,1,0)</f>
        <v>14465798</v>
      </c>
      <c r="C108">
        <f>VLOOKUP(B108,'B '!$A$2:$K$620,2,0)</f>
        <v>27708</v>
      </c>
      <c r="D108">
        <f>VLOOKUP(B108,'B '!$A$2:$K$620,3,0)</f>
        <v>5455854</v>
      </c>
      <c r="E108">
        <f>VLOOKUP(B108,'B '!$A$2:$K$620,4,0)</f>
        <v>4008332193809</v>
      </c>
      <c r="F108" t="str">
        <f>VLOOKUP(B108,'B '!$A$2:$K$620,5,0)</f>
        <v>Happy People</v>
      </c>
      <c r="G108" t="str">
        <f>VLOOKUP(B108,'B '!$A$2:$K$620,6,0)</f>
        <v>Hartwaren</v>
      </c>
      <c r="H108" t="str">
        <f>VLOOKUP(B108,'B '!$A$2:$K$620,7,0)</f>
        <v>Spielwaren</v>
      </c>
      <c r="I108" t="str">
        <f>VLOOKUP(B108,'B '!$A$2:$K$620,8,0)</f>
        <v>Becherlupe - ab 5 Jahren</v>
      </c>
      <c r="J108">
        <f>VLOOKUP(B108,'B '!$A$2:$K$620,9,0)</f>
        <v>0</v>
      </c>
      <c r="K108">
        <v>1</v>
      </c>
      <c r="L108">
        <f>VLOOKUP(B108,'B '!$A$2:$K$620,11,0)</f>
        <v>9.23</v>
      </c>
    </row>
    <row r="109" spans="1:12" x14ac:dyDescent="0.25">
      <c r="A109" s="1">
        <v>6008923</v>
      </c>
      <c r="B109">
        <f>VLOOKUP(A109,'B '!$A$2:$K$620,1,0)</f>
        <v>6008923</v>
      </c>
      <c r="C109">
        <f>VLOOKUP(B109,'B '!$A$2:$K$620,2,0)</f>
        <v>12526</v>
      </c>
      <c r="D109">
        <f>VLOOKUP(B109,'B '!$A$2:$K$620,3,0)</f>
        <v>2952223</v>
      </c>
      <c r="E109">
        <f>VLOOKUP(B109,'B '!$A$2:$K$620,4,0)</f>
        <v>5708748582493</v>
      </c>
      <c r="F109" t="str">
        <f>VLOOKUP(B109,'B '!$A$2:$K$620,5,0)</f>
        <v>Steel-Function</v>
      </c>
      <c r="G109" t="str">
        <f>VLOOKUP(B109,'B '!$A$2:$K$620,6,0)</f>
        <v>Hartwaren</v>
      </c>
      <c r="H109" t="str">
        <f>VLOOKUP(B109,'B '!$A$2:$K$620,7,0)</f>
        <v>Gedeckter Tisch</v>
      </c>
      <c r="I109" t="str">
        <f>VLOOKUP(B109,'B '!$A$2:$K$620,8,0)</f>
        <v>Weinregal "Wine and Dine" in Schwarz - (H)43,5 cm</v>
      </c>
      <c r="J109">
        <f>VLOOKUP(B109,'B '!$A$2:$K$620,9,0)</f>
        <v>0</v>
      </c>
      <c r="K109">
        <v>1</v>
      </c>
      <c r="L109">
        <f>VLOOKUP(B109,'B '!$A$2:$K$620,11,0)</f>
        <v>59.95</v>
      </c>
    </row>
    <row r="110" spans="1:12" x14ac:dyDescent="0.25">
      <c r="A110" s="1">
        <v>7118007</v>
      </c>
      <c r="B110">
        <f>VLOOKUP(A110,'B '!$A$2:$K$620,1,0)</f>
        <v>7118007</v>
      </c>
      <c r="C110">
        <f>VLOOKUP(B110,'B '!$A$2:$K$620,2,0)</f>
        <v>15109</v>
      </c>
      <c r="D110">
        <f>VLOOKUP(B110,'B '!$A$2:$K$620,3,0)</f>
        <v>3250925</v>
      </c>
      <c r="E110">
        <f>VLOOKUP(B110,'B '!$A$2:$K$620,4,0)</f>
        <v>4008332193755</v>
      </c>
      <c r="F110" t="str">
        <f>VLOOKUP(B110,'B '!$A$2:$K$620,5,0)</f>
        <v>Happy People</v>
      </c>
      <c r="G110" t="str">
        <f>VLOOKUP(B110,'B '!$A$2:$K$620,6,0)</f>
        <v>Hartwaren</v>
      </c>
      <c r="H110" t="str">
        <f>VLOOKUP(B110,'B '!$A$2:$K$620,7,0)</f>
        <v>Spielwaren</v>
      </c>
      <c r="I110" t="str">
        <f>VLOOKUP(B110,'B '!$A$2:$K$620,8,0)</f>
        <v>Insektenhaus - ab 5 Jahren</v>
      </c>
      <c r="J110">
        <f>VLOOKUP(B110,'B '!$A$2:$K$620,9,0)</f>
        <v>0</v>
      </c>
      <c r="K110">
        <v>1</v>
      </c>
      <c r="L110">
        <f>VLOOKUP(B110,'B '!$A$2:$K$620,11,0)</f>
        <v>9.99</v>
      </c>
    </row>
    <row r="111" spans="1:12" x14ac:dyDescent="0.25">
      <c r="A111" s="1">
        <v>28467802</v>
      </c>
      <c r="B111">
        <f>VLOOKUP(A111,'B '!$A$2:$K$620,1,0)</f>
        <v>28467802</v>
      </c>
      <c r="C111">
        <f>VLOOKUP(B111,'B '!$A$2:$K$620,2,0)</f>
        <v>61615</v>
      </c>
      <c r="D111">
        <f>VLOOKUP(B111,'B '!$A$2:$K$620,3,0)</f>
        <v>9683635</v>
      </c>
      <c r="E111">
        <f>VLOOKUP(B111,'B '!$A$2:$K$620,4,0)</f>
        <v>4008455047614</v>
      </c>
      <c r="F111" t="str">
        <f>VLOOKUP(B111,'B '!$A$2:$K$620,5,0)</f>
        <v>Dr. Beckmann</v>
      </c>
      <c r="G111" t="str">
        <f>VLOOKUP(B111,'B '!$A$2:$K$620,6,0)</f>
        <v>Hartwaren</v>
      </c>
      <c r="H111" t="str">
        <f>VLOOKUP(B111,'B '!$A$2:$K$620,7,0)</f>
        <v>Haushaltswaren</v>
      </c>
      <c r="I111" t="str">
        <f>VLOOKUP(B111,'B '!$A$2:$K$620,8,0)</f>
        <v>3er-Set: Waschmaschinen-Hygiene-Reiniger, je 250 g</v>
      </c>
      <c r="J111">
        <f>VLOOKUP(B111,'B '!$A$2:$K$620,9,0)</f>
        <v>0</v>
      </c>
      <c r="K111">
        <v>1</v>
      </c>
      <c r="L111">
        <f>VLOOKUP(B111,'B '!$A$2:$K$620,11,0)</f>
        <v>7.47</v>
      </c>
    </row>
    <row r="112" spans="1:12" x14ac:dyDescent="0.25">
      <c r="A112" s="1">
        <v>4417654</v>
      </c>
      <c r="B112">
        <f>VLOOKUP(A112,'B '!$A$2:$K$620,1,0)</f>
        <v>4417654</v>
      </c>
      <c r="C112">
        <f>VLOOKUP(B112,'B '!$A$2:$K$620,2,0)</f>
        <v>9053</v>
      </c>
      <c r="D112">
        <f>VLOOKUP(B112,'B '!$A$2:$K$620,3,0)</f>
        <v>2583179</v>
      </c>
      <c r="E112">
        <f>VLOOKUP(B112,'B '!$A$2:$K$620,4,0)</f>
        <v>3045388112355</v>
      </c>
      <c r="F112" t="str">
        <f>VLOOKUP(B112,'B '!$A$2:$K$620,5,0)</f>
        <v>Krups</v>
      </c>
      <c r="G112" t="str">
        <f>VLOOKUP(B112,'B '!$A$2:$K$620,6,0)</f>
        <v>Hartwaren</v>
      </c>
      <c r="H112" t="str">
        <f>VLOOKUP(B112,'B '!$A$2:$K$620,7,0)</f>
        <v>Kochen und Zubereiten</v>
      </c>
      <c r="I112" t="str">
        <f>VLOOKUP(B112,'B '!$A$2:$K$620,8,0)</f>
        <v>Handmixer "3 Mix 9000 Deluxe" in Weiß/ Grau</v>
      </c>
      <c r="J112">
        <f>VLOOKUP(B112,'B '!$A$2:$K$620,9,0)</f>
        <v>0</v>
      </c>
      <c r="K112">
        <v>1</v>
      </c>
      <c r="L112">
        <f>VLOOKUP(B112,'B '!$A$2:$K$620,11,0)</f>
        <v>90</v>
      </c>
    </row>
    <row r="113" spans="1:12" x14ac:dyDescent="0.25">
      <c r="A113" s="1">
        <v>22283569</v>
      </c>
      <c r="B113">
        <f>VLOOKUP(A113,'B '!$A$2:$K$620,1,0)</f>
        <v>22283569</v>
      </c>
      <c r="C113">
        <f>VLOOKUP(B113,'B '!$A$2:$K$620,2,0)</f>
        <v>44023</v>
      </c>
      <c r="D113">
        <f>VLOOKUP(B113,'B '!$A$2:$K$620,3,0)</f>
        <v>7799597</v>
      </c>
      <c r="E113">
        <f>VLOOKUP(B113,'B '!$A$2:$K$620,4,0)</f>
        <v>3426470280549</v>
      </c>
      <c r="F113" t="str">
        <f>VLOOKUP(B113,'B '!$A$2:$K$620,5,0)</f>
        <v>Pyrex</v>
      </c>
      <c r="G113" t="str">
        <f>VLOOKUP(B113,'B '!$A$2:$K$620,6,0)</f>
        <v>Hartwaren</v>
      </c>
      <c r="H113" t="str">
        <f>VLOOKUP(B113,'B '!$A$2:$K$620,7,0)</f>
        <v>Kochgeschirr</v>
      </c>
      <c r="I113" t="str">
        <f>VLOOKUP(B113,'B '!$A$2:$K$620,8,0)</f>
        <v>2er-Set: Ofenformen "Cook &amp; Heat" - (B)28 x (H)8 x (T)20 cm</v>
      </c>
      <c r="J113">
        <f>VLOOKUP(B113,'B '!$A$2:$K$620,9,0)</f>
        <v>0</v>
      </c>
      <c r="K113">
        <v>1</v>
      </c>
      <c r="L113">
        <f>VLOOKUP(B113,'B '!$A$2:$K$620,11,0)</f>
        <v>34.950000000000003</v>
      </c>
    </row>
    <row r="114" spans="1:12" x14ac:dyDescent="0.25">
      <c r="A114" s="1">
        <v>20865229</v>
      </c>
      <c r="B114">
        <f>VLOOKUP(A114,'B '!$A$2:$K$620,1,0)</f>
        <v>20865229</v>
      </c>
      <c r="C114">
        <f>VLOOKUP(B114,'B '!$A$2:$K$620,2,0)</f>
        <v>42072</v>
      </c>
      <c r="D114">
        <f>VLOOKUP(B114,'B '!$A$2:$K$620,3,0)</f>
        <v>7386248</v>
      </c>
      <c r="E114">
        <f>VLOOKUP(B114,'B '!$A$2:$K$620,4,0)</f>
        <v>3760093540407</v>
      </c>
      <c r="F114" t="str">
        <f>VLOOKUP(B114,'B '!$A$2:$K$620,5,0)</f>
        <v>Lumijardin</v>
      </c>
      <c r="G114" t="str">
        <f>VLOOKUP(B114,'B '!$A$2:$K$620,6,0)</f>
        <v>Hartwaren</v>
      </c>
      <c r="H114" t="str">
        <f>VLOOKUP(B114,'B '!$A$2:$K$620,7,0)</f>
        <v>Lampen &amp; Leuchten</v>
      </c>
      <c r="I114" t="str">
        <f>VLOOKUP(B114,'B '!$A$2:$K$620,8,0)</f>
        <v>LED-Solar-Lichtergirlande "Boky" in Warmweiß - (L)400 cm</v>
      </c>
      <c r="J114">
        <f>VLOOKUP(B114,'B '!$A$2:$K$620,9,0)</f>
        <v>0</v>
      </c>
      <c r="K114">
        <v>1</v>
      </c>
      <c r="L114">
        <f>VLOOKUP(B114,'B '!$A$2:$K$620,11,0)</f>
        <v>42</v>
      </c>
    </row>
    <row r="115" spans="1:12" x14ac:dyDescent="0.25">
      <c r="A115" s="1">
        <v>13077293</v>
      </c>
      <c r="B115">
        <f>VLOOKUP(A115,'B '!$A$2:$K$620,1,0)</f>
        <v>13077293</v>
      </c>
      <c r="C115">
        <f>VLOOKUP(B115,'B '!$A$2:$K$620,2,0)</f>
        <v>20934</v>
      </c>
      <c r="D115">
        <f>VLOOKUP(B115,'B '!$A$2:$K$620,3,0)</f>
        <v>5008434</v>
      </c>
      <c r="E115">
        <f>VLOOKUP(B115,'B '!$A$2:$K$620,4,0)</f>
        <v>4043891245088</v>
      </c>
      <c r="F115" t="str">
        <f>VLOOKUP(B115,'B '!$A$2:$K$620,5,0)</f>
        <v>Disney Frozen</v>
      </c>
      <c r="G115" t="str">
        <f>VLOOKUP(B115,'B '!$A$2:$K$620,6,0)</f>
        <v>Hartwaren</v>
      </c>
      <c r="H115" t="str">
        <f>VLOOKUP(B115,'B '!$A$2:$K$620,7,0)</f>
        <v>Gedeckter Tisch</v>
      </c>
      <c r="I115" t="str">
        <f>VLOOKUP(B115,'B '!$A$2:$K$620,8,0)</f>
        <v>3tlg. Geschirrset "Frozen" in Hellblau/ Bunt</v>
      </c>
      <c r="J115">
        <f>VLOOKUP(B115,'B '!$A$2:$K$620,9,0)</f>
        <v>0</v>
      </c>
      <c r="K115">
        <v>1</v>
      </c>
      <c r="L115">
        <f>VLOOKUP(B115,'B '!$A$2:$K$620,11,0)</f>
        <v>14.99</v>
      </c>
    </row>
    <row r="116" spans="1:12" x14ac:dyDescent="0.25">
      <c r="A116" s="1">
        <v>27596908</v>
      </c>
      <c r="B116">
        <f>VLOOKUP(A116,'B '!$A$2:$K$620,1,0)</f>
        <v>27596908</v>
      </c>
      <c r="C116">
        <f>VLOOKUP(B116,'B '!$A$2:$K$620,2,0)</f>
        <v>49346</v>
      </c>
      <c r="D116">
        <f>VLOOKUP(B116,'B '!$A$2:$K$620,3,0)</f>
        <v>9425776</v>
      </c>
      <c r="E116">
        <f>VLOOKUP(B116,'B '!$A$2:$K$620,4,0)</f>
        <v>3760093543828</v>
      </c>
      <c r="F116" t="str">
        <f>VLOOKUP(B116,'B '!$A$2:$K$620,5,0)</f>
        <v>Lumijardin</v>
      </c>
      <c r="G116" t="str">
        <f>VLOOKUP(B116,'B '!$A$2:$K$620,6,0)</f>
        <v>Hartwaren</v>
      </c>
      <c r="H116" t="str">
        <f>VLOOKUP(B116,'B '!$A$2:$K$620,7,0)</f>
        <v>Lampen &amp; Leuchten</v>
      </c>
      <c r="I116" t="str">
        <f>VLOOKUP(B116,'B '!$A$2:$K$620,8,0)</f>
        <v>2er-Set: LED-Solarleuchten "Exotic" in Kupfer - (H)30 cm</v>
      </c>
      <c r="J116">
        <f>VLOOKUP(B116,'B '!$A$2:$K$620,9,0)</f>
        <v>0</v>
      </c>
      <c r="K116">
        <v>1</v>
      </c>
      <c r="L116">
        <f>VLOOKUP(B116,'B '!$A$2:$K$620,11,0)</f>
        <v>69</v>
      </c>
    </row>
    <row r="117" spans="1:12" x14ac:dyDescent="0.25">
      <c r="A117" s="1">
        <v>30181794</v>
      </c>
      <c r="B117">
        <f>VLOOKUP(A117,'B '!$A$2:$K$620,1,0)</f>
        <v>30181794</v>
      </c>
      <c r="C117">
        <f>VLOOKUP(B117,'B '!$A$2:$K$620,2,0)</f>
        <v>61876</v>
      </c>
      <c r="D117">
        <f>VLOOKUP(B117,'B '!$A$2:$K$620,3,0)</f>
        <v>10199406</v>
      </c>
      <c r="E117" t="str">
        <f>VLOOKUP(B117,'B '!$A$2:$K$620,4,0)</f>
        <v>N/A</v>
      </c>
      <c r="F117" t="str">
        <f>VLOOKUP(B117,'B '!$A$2:$K$620,5,0)</f>
        <v>Luminarc</v>
      </c>
      <c r="G117" t="str">
        <f>VLOOKUP(B117,'B '!$A$2:$K$620,6,0)</f>
        <v>Hartwaren</v>
      </c>
      <c r="H117" t="str">
        <f>VLOOKUP(B117,'B '!$A$2:$K$620,7,0)</f>
        <v>Gedeckter Tisch</v>
      </c>
      <c r="I117" t="str">
        <f>VLOOKUP(B117,'B '!$A$2:$K$620,8,0)</f>
        <v>6er-Set: Gläser "La Cave" - 360 ml</v>
      </c>
      <c r="J117">
        <f>VLOOKUP(B117,'B '!$A$2:$K$620,9,0)</f>
        <v>0</v>
      </c>
      <c r="K117">
        <v>1</v>
      </c>
      <c r="L117">
        <f>VLOOKUP(B117,'B '!$A$2:$K$620,11,0)</f>
        <v>8.4</v>
      </c>
    </row>
    <row r="118" spans="1:12" x14ac:dyDescent="0.25">
      <c r="A118" s="1">
        <v>15637793</v>
      </c>
      <c r="B118">
        <f>VLOOKUP(A118,'B '!$A$2:$K$620,1,0)</f>
        <v>15637793</v>
      </c>
      <c r="C118">
        <f>VLOOKUP(B118,'B '!$A$2:$K$620,2,0)</f>
        <v>27517</v>
      </c>
      <c r="D118">
        <f>VLOOKUP(B118,'B '!$A$2:$K$620,3,0)</f>
        <v>5835554</v>
      </c>
      <c r="E118">
        <f>VLOOKUP(B118,'B '!$A$2:$K$620,4,0)</f>
        <v>4260307092467</v>
      </c>
      <c r="F118" t="str">
        <f>VLOOKUP(B118,'B '!$A$2:$K$620,5,0)</f>
        <v>SUNNYSUE</v>
      </c>
      <c r="G118" t="str">
        <f>VLOOKUP(B118,'B '!$A$2:$K$620,6,0)</f>
        <v>Hartwaren</v>
      </c>
      <c r="H118" t="str">
        <f>VLOOKUP(B118,'B '!$A$2:$K$620,7,0)</f>
        <v>Kreativbedarf &amp; DIY</v>
      </c>
      <c r="I118" t="str">
        <f>VLOOKUP(B118,'B '!$A$2:$K$620,8,0)</f>
        <v>12tlg. Riesenstempelset "Wetter" - ab 3 Jahren</v>
      </c>
      <c r="J118">
        <f>VLOOKUP(B118,'B '!$A$2:$K$620,9,0)</f>
        <v>0</v>
      </c>
      <c r="K118">
        <v>1</v>
      </c>
      <c r="L118">
        <f>VLOOKUP(B118,'B '!$A$2:$K$620,11,0)</f>
        <v>14.95</v>
      </c>
    </row>
    <row r="119" spans="1:12" x14ac:dyDescent="0.25">
      <c r="A119" s="1">
        <v>27596803</v>
      </c>
      <c r="B119">
        <f>VLOOKUP(A119,'B '!$A$2:$K$620,1,0)</f>
        <v>27596803</v>
      </c>
      <c r="C119">
        <f>VLOOKUP(B119,'B '!$A$2:$K$620,2,0)</f>
        <v>49346</v>
      </c>
      <c r="D119">
        <f>VLOOKUP(B119,'B '!$A$2:$K$620,3,0)</f>
        <v>9425671</v>
      </c>
      <c r="E119">
        <f>VLOOKUP(B119,'B '!$A$2:$K$620,4,0)</f>
        <v>3760093541916</v>
      </c>
      <c r="F119" t="str">
        <f>VLOOKUP(B119,'B '!$A$2:$K$620,5,0)</f>
        <v>Lumijardin</v>
      </c>
      <c r="G119" t="str">
        <f>VLOOKUP(B119,'B '!$A$2:$K$620,6,0)</f>
        <v>Hartwaren</v>
      </c>
      <c r="H119" t="str">
        <f>VLOOKUP(B119,'B '!$A$2:$K$620,7,0)</f>
        <v>Lampen &amp; Leuchten</v>
      </c>
      <c r="I119" t="str">
        <f>VLOOKUP(B119,'B '!$A$2:$K$620,8,0)</f>
        <v>LED-Solar-Bodenspots "Half Moon" in Weiß</v>
      </c>
      <c r="J119">
        <f>VLOOKUP(B119,'B '!$A$2:$K$620,9,0)</f>
        <v>0</v>
      </c>
      <c r="K119">
        <v>1</v>
      </c>
      <c r="L119">
        <f>VLOOKUP(B119,'B '!$A$2:$K$620,11,0)</f>
        <v>59</v>
      </c>
    </row>
    <row r="120" spans="1:12" x14ac:dyDescent="0.25">
      <c r="A120" s="1">
        <v>20154676</v>
      </c>
      <c r="B120">
        <f>VLOOKUP(A120,'B '!$A$2:$K$620,1,0)</f>
        <v>20154676</v>
      </c>
      <c r="C120">
        <f>VLOOKUP(B120,'B '!$A$2:$K$620,2,0)</f>
        <v>40588</v>
      </c>
      <c r="D120">
        <f>VLOOKUP(B120,'B '!$A$2:$K$620,3,0)</f>
        <v>7177166</v>
      </c>
      <c r="E120">
        <f>VLOOKUP(B120,'B '!$A$2:$K$620,4,0)</f>
        <v>4020607629066</v>
      </c>
      <c r="F120" t="str">
        <f>VLOOKUP(B120,'B '!$A$2:$K$620,5,0)</f>
        <v>Boltze</v>
      </c>
      <c r="G120" t="str">
        <f>VLOOKUP(B120,'B '!$A$2:$K$620,6,0)</f>
        <v>Hartwaren</v>
      </c>
      <c r="H120" t="str">
        <f>VLOOKUP(B120,'B '!$A$2:$K$620,7,0)</f>
        <v>Gedeckter Tisch</v>
      </c>
      <c r="I120" t="str">
        <f>VLOOKUP(B120,'B '!$A$2:$K$620,8,0)</f>
        <v>2er-Set: Trinkgläser "Aurora" in Blau - 300 ml</v>
      </c>
      <c r="J120">
        <f>VLOOKUP(B120,'B '!$A$2:$K$620,9,0)</f>
        <v>0</v>
      </c>
      <c r="K120">
        <v>1</v>
      </c>
      <c r="L120">
        <f>VLOOKUP(B120,'B '!$A$2:$K$620,11,0)</f>
        <v>11.9</v>
      </c>
    </row>
    <row r="121" spans="1:12" x14ac:dyDescent="0.25">
      <c r="A121" s="1">
        <v>22217136</v>
      </c>
      <c r="B121">
        <f>VLOOKUP(A121,'B '!$A$2:$K$620,1,0)</f>
        <v>22217136</v>
      </c>
      <c r="C121">
        <f>VLOOKUP(B121,'B '!$A$2:$K$620,2,0)</f>
        <v>42329</v>
      </c>
      <c r="D121">
        <f>VLOOKUP(B121,'B '!$A$2:$K$620,3,0)</f>
        <v>7777575</v>
      </c>
      <c r="E121">
        <f>VLOOKUP(B121,'B '!$A$2:$K$620,4,0)</f>
        <v>5415231244522</v>
      </c>
      <c r="F121" t="str">
        <f>VLOOKUP(B121,'B '!$A$2:$K$620,5,0)</f>
        <v>Ambiance</v>
      </c>
      <c r="G121" t="str">
        <f>VLOOKUP(B121,'B '!$A$2:$K$620,6,0)</f>
        <v>Hartwaren</v>
      </c>
      <c r="H121" t="str">
        <f>VLOOKUP(B121,'B '!$A$2:$K$620,7,0)</f>
        <v>Deko</v>
      </c>
      <c r="I121" t="str">
        <f>VLOOKUP(B121,'B '!$A$2:$K$620,8,0)</f>
        <v>Wandtattoo-Messlatte "Kidmeter"</v>
      </c>
      <c r="J121">
        <f>VLOOKUP(B121,'B '!$A$2:$K$620,9,0)</f>
        <v>0</v>
      </c>
      <c r="K121">
        <v>1</v>
      </c>
      <c r="L121">
        <f>VLOOKUP(B121,'B '!$A$2:$K$620,11,0)</f>
        <v>29</v>
      </c>
    </row>
    <row r="122" spans="1:12" x14ac:dyDescent="0.25">
      <c r="A122" s="1">
        <v>20865140</v>
      </c>
      <c r="B122">
        <f>VLOOKUP(A122,'B '!$A$2:$K$620,1,0)</f>
        <v>20865140</v>
      </c>
      <c r="C122">
        <f>VLOOKUP(B122,'B '!$A$2:$K$620,2,0)</f>
        <v>42072</v>
      </c>
      <c r="D122">
        <f>VLOOKUP(B122,'B '!$A$2:$K$620,3,0)</f>
        <v>7386159</v>
      </c>
      <c r="E122">
        <f>VLOOKUP(B122,'B '!$A$2:$K$620,4,0)</f>
        <v>3760093541329</v>
      </c>
      <c r="F122" t="str">
        <f>VLOOKUP(B122,'B '!$A$2:$K$620,5,0)</f>
        <v>lumisky</v>
      </c>
      <c r="G122" t="str">
        <f>VLOOKUP(B122,'B '!$A$2:$K$620,6,0)</f>
        <v>Hartwaren</v>
      </c>
      <c r="H122" t="str">
        <f>VLOOKUP(B122,'B '!$A$2:$K$620,7,0)</f>
        <v>Lampen &amp; Leuchten</v>
      </c>
      <c r="I122" t="str">
        <f>VLOOKUP(B122,'B '!$A$2:$K$620,8,0)</f>
        <v>LED-Außenleuchte "Standy" in Creme - (H)26 cm</v>
      </c>
      <c r="J122">
        <f>VLOOKUP(B122,'B '!$A$2:$K$620,9,0)</f>
        <v>0</v>
      </c>
      <c r="K122">
        <v>1</v>
      </c>
      <c r="L122">
        <f>VLOOKUP(B122,'B '!$A$2:$K$620,11,0)</f>
        <v>56.7</v>
      </c>
    </row>
    <row r="123" spans="1:12" x14ac:dyDescent="0.25">
      <c r="A123" s="1">
        <v>15419978</v>
      </c>
      <c r="B123">
        <f>VLOOKUP(A123,'B '!$A$2:$K$620,1,0)</f>
        <v>15419978</v>
      </c>
      <c r="C123">
        <f>VLOOKUP(B123,'B '!$A$2:$K$620,2,0)</f>
        <v>28627</v>
      </c>
      <c r="D123">
        <f>VLOOKUP(B123,'B '!$A$2:$K$620,3,0)</f>
        <v>5769226</v>
      </c>
      <c r="E123">
        <f>VLOOKUP(B123,'B '!$A$2:$K$620,4,0)</f>
        <v>4008838211564</v>
      </c>
      <c r="F123" t="str">
        <f>VLOOKUP(B123,'B '!$A$2:$K$620,5,0)</f>
        <v>Wenko</v>
      </c>
      <c r="G123" t="str">
        <f>VLOOKUP(B123,'B '!$A$2:$K$620,6,0)</f>
        <v>Hartwaren</v>
      </c>
      <c r="H123" t="str">
        <f>VLOOKUP(B123,'B '!$A$2:$K$620,7,0)</f>
        <v>Haushaltswaren</v>
      </c>
      <c r="I123" t="str">
        <f>VLOOKUP(B123,'B '!$A$2:$K$620,8,0)</f>
        <v>Aufbewahrungsbox "Brasil" in Weiß - (B)19 x (H)10 x (T)15,5 cm</v>
      </c>
      <c r="J123">
        <f>VLOOKUP(B123,'B '!$A$2:$K$620,9,0)</f>
        <v>0</v>
      </c>
      <c r="K123">
        <v>1</v>
      </c>
      <c r="L123">
        <f>VLOOKUP(B123,'B '!$A$2:$K$620,11,0)</f>
        <v>8.99</v>
      </c>
    </row>
    <row r="124" spans="1:12" x14ac:dyDescent="0.25">
      <c r="A124" s="1">
        <v>13447087</v>
      </c>
      <c r="B124">
        <f>VLOOKUP(A124,'B '!$A$2:$K$620,1,0)</f>
        <v>13447087</v>
      </c>
      <c r="C124">
        <f>VLOOKUP(B124,'B '!$A$2:$K$620,2,0)</f>
        <v>25834</v>
      </c>
      <c r="D124">
        <f>VLOOKUP(B124,'B '!$A$2:$K$620,3,0)</f>
        <v>5123448</v>
      </c>
      <c r="E124">
        <f>VLOOKUP(B124,'B '!$A$2:$K$620,4,0)</f>
        <v>4002541379696</v>
      </c>
      <c r="F124" t="str">
        <f>VLOOKUP(B124,'B '!$A$2:$K$620,5,0)</f>
        <v>Montana</v>
      </c>
      <c r="G124" t="str">
        <f>VLOOKUP(B124,'B '!$A$2:$K$620,6,0)</f>
        <v>Hartwaren</v>
      </c>
      <c r="H124" t="str">
        <f>VLOOKUP(B124,'B '!$A$2:$K$620,7,0)</f>
        <v>Gedeckter Tisch</v>
      </c>
      <c r="I124" t="str">
        <f>VLOOKUP(B124,'B '!$A$2:$K$620,8,0)</f>
        <v>6er-Set: Wassergläser "Avalon" - 280 ml</v>
      </c>
      <c r="J124">
        <f>VLOOKUP(B124,'B '!$A$2:$K$620,9,0)</f>
        <v>0</v>
      </c>
      <c r="K124">
        <v>1</v>
      </c>
      <c r="L124">
        <f>VLOOKUP(B124,'B '!$A$2:$K$620,11,0)</f>
        <v>41.94</v>
      </c>
    </row>
    <row r="125" spans="1:12" x14ac:dyDescent="0.25">
      <c r="A125" s="1">
        <v>17565672</v>
      </c>
      <c r="B125">
        <f>VLOOKUP(A125,'B '!$A$2:$K$620,1,0)</f>
        <v>17565672</v>
      </c>
      <c r="C125">
        <f>VLOOKUP(B125,'B '!$A$2:$K$620,2,0)</f>
        <v>35334</v>
      </c>
      <c r="D125">
        <f>VLOOKUP(B125,'B '!$A$2:$K$620,3,0)</f>
        <v>6418683</v>
      </c>
      <c r="E125">
        <f>VLOOKUP(B125,'B '!$A$2:$K$620,4,0)</f>
        <v>4899888116455</v>
      </c>
      <c r="F125" t="str">
        <f>VLOOKUP(B125,'B '!$A$2:$K$620,5,0)</f>
        <v>Dom z pomysłem</v>
      </c>
      <c r="G125" t="str">
        <f>VLOOKUP(B125,'B '!$A$2:$K$620,6,0)</f>
        <v>Hartwaren</v>
      </c>
      <c r="H125" t="str">
        <f>VLOOKUP(B125,'B '!$A$2:$K$620,7,0)</f>
        <v>Kindermöbel</v>
      </c>
      <c r="I125" t="str">
        <f>VLOOKUP(B125,'B '!$A$2:$K$620,8,0)</f>
        <v>2er-Set: Moskitonetze in Schwarz - (B)49,5 x (H)209 cm</v>
      </c>
      <c r="J125">
        <f>VLOOKUP(B125,'B '!$A$2:$K$620,9,0)</f>
        <v>0</v>
      </c>
      <c r="K125">
        <v>1</v>
      </c>
      <c r="L125">
        <f>VLOOKUP(B125,'B '!$A$2:$K$620,11,0)</f>
        <v>29.75</v>
      </c>
    </row>
    <row r="126" spans="1:12" x14ac:dyDescent="0.25">
      <c r="A126" s="1">
        <v>20817154</v>
      </c>
      <c r="B126">
        <f>VLOOKUP(A126,'B '!$A$2:$K$620,1,0)</f>
        <v>20817154</v>
      </c>
      <c r="C126">
        <f>VLOOKUP(B126,'B '!$A$2:$K$620,2,0)</f>
        <v>40434</v>
      </c>
      <c r="D126">
        <f>VLOOKUP(B126,'B '!$A$2:$K$620,3,0)</f>
        <v>7371563</v>
      </c>
      <c r="E126">
        <f>VLOOKUP(B126,'B '!$A$2:$K$620,4,0)</f>
        <v>4008838279526</v>
      </c>
      <c r="F126" t="str">
        <f>VLOOKUP(B126,'B '!$A$2:$K$620,5,0)</f>
        <v>Wenko</v>
      </c>
      <c r="G126" t="str">
        <f>VLOOKUP(B126,'B '!$A$2:$K$620,6,0)</f>
        <v>Hartwaren</v>
      </c>
      <c r="H126" t="str">
        <f>VLOOKUP(B126,'B '!$A$2:$K$620,7,0)</f>
        <v>Haushaltswaren</v>
      </c>
      <c r="I126" t="str">
        <f>VLOOKUP(B126,'B '!$A$2:$K$620,8,0)</f>
        <v>3er-Set: Kühlschrank-Organizer in Transparent</v>
      </c>
      <c r="J126">
        <f>VLOOKUP(B126,'B '!$A$2:$K$620,9,0)</f>
        <v>0</v>
      </c>
      <c r="K126">
        <v>1</v>
      </c>
      <c r="L126">
        <f>VLOOKUP(B126,'B '!$A$2:$K$620,11,0)</f>
        <v>14.99</v>
      </c>
    </row>
    <row r="127" spans="1:12" x14ac:dyDescent="0.25">
      <c r="A127" s="1">
        <v>9325272</v>
      </c>
      <c r="B127">
        <f>VLOOKUP(A127,'B '!$A$2:$K$620,1,0)</f>
        <v>9325272</v>
      </c>
      <c r="C127">
        <f>VLOOKUP(B127,'B '!$A$2:$K$620,2,0)</f>
        <v>19058</v>
      </c>
      <c r="D127">
        <f>VLOOKUP(B127,'B '!$A$2:$K$620,3,0)</f>
        <v>3844119</v>
      </c>
      <c r="E127">
        <f>VLOOKUP(B127,'B '!$A$2:$K$620,4,0)</f>
        <v>3426470269254</v>
      </c>
      <c r="F127" t="str">
        <f>VLOOKUP(B127,'B '!$A$2:$K$620,5,0)</f>
        <v>Pyrex</v>
      </c>
      <c r="G127" t="str">
        <f>VLOOKUP(B127,'B '!$A$2:$K$620,6,0)</f>
        <v>Hartwaren</v>
      </c>
      <c r="H127" t="str">
        <f>VLOOKUP(B127,'B '!$A$2:$K$620,7,0)</f>
        <v>Backen</v>
      </c>
      <c r="I127" t="str">
        <f>VLOOKUP(B127,'B '!$A$2:$K$620,8,0)</f>
        <v>Auflaufform mit Deckel "Essentials" - 4 l</v>
      </c>
      <c r="J127">
        <f>VLOOKUP(B127,'B '!$A$2:$K$620,9,0)</f>
        <v>0</v>
      </c>
      <c r="K127">
        <v>1</v>
      </c>
      <c r="L127">
        <f>VLOOKUP(B127,'B '!$A$2:$K$620,11,0)</f>
        <v>16.95</v>
      </c>
    </row>
    <row r="128" spans="1:12" x14ac:dyDescent="0.25">
      <c r="A128" s="1">
        <v>17032078</v>
      </c>
      <c r="B128">
        <f>VLOOKUP(A128,'B '!$A$2:$K$620,1,0)</f>
        <v>17032078</v>
      </c>
      <c r="C128">
        <f>VLOOKUP(B128,'B '!$A$2:$K$620,2,0)</f>
        <v>34793</v>
      </c>
      <c r="D128">
        <f>VLOOKUP(B128,'B '!$A$2:$K$620,3,0)</f>
        <v>6260325</v>
      </c>
      <c r="E128">
        <f>VLOOKUP(B128,'B '!$A$2:$K$620,4,0)</f>
        <v>3426470277341</v>
      </c>
      <c r="F128" t="str">
        <f>VLOOKUP(B128,'B '!$A$2:$K$620,5,0)</f>
        <v>Pyrex</v>
      </c>
      <c r="G128" t="str">
        <f>VLOOKUP(B128,'B '!$A$2:$K$620,6,0)</f>
        <v>Hartwaren</v>
      </c>
      <c r="H128" t="str">
        <f>VLOOKUP(B128,'B '!$A$2:$K$620,7,0)</f>
        <v>Kochgeschirr</v>
      </c>
      <c r="I128" t="str">
        <f>VLOOKUP(B128,'B '!$A$2:$K$620,8,0)</f>
        <v>Auflaufform "Supreme" in Weiß - (L)33 x (B)23 cm</v>
      </c>
      <c r="J128">
        <f>VLOOKUP(B128,'B '!$A$2:$K$620,9,0)</f>
        <v>0</v>
      </c>
      <c r="K128">
        <v>1</v>
      </c>
      <c r="L128">
        <f>VLOOKUP(B128,'B '!$A$2:$K$620,11,0)</f>
        <v>24.9</v>
      </c>
    </row>
    <row r="129" spans="1:12" x14ac:dyDescent="0.25">
      <c r="A129" s="1">
        <v>27596344</v>
      </c>
      <c r="B129">
        <f>VLOOKUP(A129,'B '!$A$2:$K$620,1,0)</f>
        <v>27596344</v>
      </c>
      <c r="C129">
        <f>VLOOKUP(B129,'B '!$A$2:$K$620,2,0)</f>
        <v>49346</v>
      </c>
      <c r="D129">
        <f>VLOOKUP(B129,'B '!$A$2:$K$620,3,0)</f>
        <v>9425212</v>
      </c>
      <c r="E129">
        <f>VLOOKUP(B129,'B '!$A$2:$K$620,4,0)</f>
        <v>3760093542647</v>
      </c>
      <c r="F129" t="str">
        <f>VLOOKUP(B129,'B '!$A$2:$K$620,5,0)</f>
        <v>lumisky</v>
      </c>
      <c r="G129" t="str">
        <f>VLOOKUP(B129,'B '!$A$2:$K$620,6,0)</f>
        <v>Hartwaren</v>
      </c>
      <c r="H129" t="str">
        <f>VLOOKUP(B129,'B '!$A$2:$K$620,7,0)</f>
        <v>Lampen &amp; Leuchten</v>
      </c>
      <c r="I129" t="str">
        <f>VLOOKUP(B129,'B '!$A$2:$K$620,8,0)</f>
        <v>LED-Außenleuchte "Kelly" in Grau - (H)39 cm</v>
      </c>
      <c r="J129">
        <f>VLOOKUP(B129,'B '!$A$2:$K$620,9,0)</f>
        <v>0</v>
      </c>
      <c r="K129">
        <v>1</v>
      </c>
      <c r="L129">
        <f>VLOOKUP(B129,'B '!$A$2:$K$620,11,0)</f>
        <v>219</v>
      </c>
    </row>
    <row r="130" spans="1:12" x14ac:dyDescent="0.25">
      <c r="A130" s="1">
        <v>27596749</v>
      </c>
      <c r="B130">
        <f>VLOOKUP(A130,'B '!$A$2:$K$620,1,0)</f>
        <v>27596749</v>
      </c>
      <c r="C130">
        <f>VLOOKUP(B130,'B '!$A$2:$K$620,2,0)</f>
        <v>49346</v>
      </c>
      <c r="D130">
        <f>VLOOKUP(B130,'B '!$A$2:$K$620,3,0)</f>
        <v>9425617</v>
      </c>
      <c r="E130">
        <f>VLOOKUP(B130,'B '!$A$2:$K$620,4,0)</f>
        <v>3760093541886</v>
      </c>
      <c r="F130" t="str">
        <f>VLOOKUP(B130,'B '!$A$2:$K$620,5,0)</f>
        <v>Lumijardin</v>
      </c>
      <c r="G130" t="str">
        <f>VLOOKUP(B130,'B '!$A$2:$K$620,6,0)</f>
        <v>Hartwaren</v>
      </c>
      <c r="H130" t="str">
        <f>VLOOKUP(B130,'B '!$A$2:$K$620,7,0)</f>
        <v>Lampen &amp; Leuchten</v>
      </c>
      <c r="I130" t="str">
        <f>VLOOKUP(B130,'B '!$A$2:$K$620,8,0)</f>
        <v>3er-Set: LED-Solar-Gartenstecker "Olympe" in Silber - (H)38 cm</v>
      </c>
      <c r="J130">
        <f>VLOOKUP(B130,'B '!$A$2:$K$620,9,0)</f>
        <v>0</v>
      </c>
      <c r="K130">
        <v>1</v>
      </c>
      <c r="L130">
        <f>VLOOKUP(B130,'B '!$A$2:$K$620,11,0)</f>
        <v>59</v>
      </c>
    </row>
    <row r="131" spans="1:12" x14ac:dyDescent="0.25">
      <c r="A131" s="1">
        <v>21564827</v>
      </c>
      <c r="B131">
        <f>VLOOKUP(A131,'B '!$A$2:$K$620,1,0)</f>
        <v>21564827</v>
      </c>
      <c r="C131">
        <f>VLOOKUP(B131,'B '!$A$2:$K$620,2,0)</f>
        <v>42074</v>
      </c>
      <c r="D131">
        <f>VLOOKUP(B131,'B '!$A$2:$K$620,3,0)</f>
        <v>7585187</v>
      </c>
      <c r="E131">
        <f>VLOOKUP(B131,'B '!$A$2:$K$620,4,0)</f>
        <v>3760093541954</v>
      </c>
      <c r="F131" t="str">
        <f>VLOOKUP(B131,'B '!$A$2:$K$620,5,0)</f>
        <v>Lumijardin</v>
      </c>
      <c r="G131" t="str">
        <f>VLOOKUP(B131,'B '!$A$2:$K$620,6,0)</f>
        <v>Hartwaren</v>
      </c>
      <c r="H131" t="str">
        <f>VLOOKUP(B131,'B '!$A$2:$K$620,7,0)</f>
        <v>Lampen &amp; Leuchten</v>
      </c>
      <c r="I131" t="str">
        <f>VLOOKUP(B131,'B '!$A$2:$K$620,8,0)</f>
        <v>LED-Solar-Dekoleuchte "Orion" in Schwarz - Ø 22 cm</v>
      </c>
      <c r="J131">
        <f>VLOOKUP(B131,'B '!$A$2:$K$620,9,0)</f>
        <v>0</v>
      </c>
      <c r="K131">
        <v>1</v>
      </c>
      <c r="L131">
        <f>VLOOKUP(B131,'B '!$A$2:$K$620,11,0)</f>
        <v>22.5</v>
      </c>
    </row>
    <row r="132" spans="1:12" x14ac:dyDescent="0.25">
      <c r="A132" s="1">
        <v>18237377</v>
      </c>
      <c r="B132">
        <f>VLOOKUP(A132,'B '!$A$2:$K$620,1,0)</f>
        <v>18237377</v>
      </c>
      <c r="C132">
        <f>VLOOKUP(B132,'B '!$A$2:$K$620,2,0)</f>
        <v>38174</v>
      </c>
      <c r="D132">
        <f>VLOOKUP(B132,'B '!$A$2:$K$620,3,0)</f>
        <v>6606378</v>
      </c>
      <c r="E132">
        <f>VLOOKUP(B132,'B '!$A$2:$K$620,4,0)</f>
        <v>3760119733042</v>
      </c>
      <c r="F132" t="str">
        <f>VLOOKUP(B132,'B '!$A$2:$K$620,5,0)</f>
        <v>lumisky</v>
      </c>
      <c r="G132" t="str">
        <f>VLOOKUP(B132,'B '!$A$2:$K$620,6,0)</f>
        <v>Hartwaren</v>
      </c>
      <c r="H132" t="str">
        <f>VLOOKUP(B132,'B '!$A$2:$K$620,7,0)</f>
        <v>Lampen &amp; Leuchten</v>
      </c>
      <c r="I132" t="str">
        <f>VLOOKUP(B132,'B '!$A$2:$K$620,8,0)</f>
        <v>LED-Solar-Lichtergirlande "Mafy" in Warmweiß - (L)600 cm</v>
      </c>
      <c r="J132">
        <f>VLOOKUP(B132,'B '!$A$2:$K$620,9,0)</f>
        <v>0</v>
      </c>
      <c r="K132">
        <v>1</v>
      </c>
      <c r="L132">
        <f>VLOOKUP(B132,'B '!$A$2:$K$620,11,0)</f>
        <v>87</v>
      </c>
    </row>
    <row r="133" spans="1:12" x14ac:dyDescent="0.25">
      <c r="A133" s="1">
        <v>15570632</v>
      </c>
      <c r="B133">
        <f>VLOOKUP(A133,'B '!$A$2:$K$620,1,0)</f>
        <v>15570632</v>
      </c>
      <c r="C133">
        <f>VLOOKUP(B133,'B '!$A$2:$K$620,2,0)</f>
        <v>27526</v>
      </c>
      <c r="D133">
        <f>VLOOKUP(B133,'B '!$A$2:$K$620,3,0)</f>
        <v>5815172</v>
      </c>
      <c r="E133">
        <f>VLOOKUP(B133,'B '!$A$2:$K$620,4,0)</f>
        <v>8717775443032</v>
      </c>
      <c r="F133" t="str">
        <f>VLOOKUP(B133,'B '!$A$2:$K$620,5,0)</f>
        <v>BS Toys</v>
      </c>
      <c r="G133" t="str">
        <f>VLOOKUP(B133,'B '!$A$2:$K$620,6,0)</f>
        <v>Hartwaren</v>
      </c>
      <c r="H133" t="str">
        <f>VLOOKUP(B133,'B '!$A$2:$K$620,7,0)</f>
        <v>Spielwaren</v>
      </c>
      <c r="I133" t="str">
        <f>VLOOKUP(B133,'B '!$A$2:$K$620,8,0)</f>
        <v>Ballspiel "Bounce Tennis" - ab 6 Jahren</v>
      </c>
      <c r="J133">
        <f>VLOOKUP(B133,'B '!$A$2:$K$620,9,0)</f>
        <v>0</v>
      </c>
      <c r="K133">
        <v>1</v>
      </c>
      <c r="L133">
        <f>VLOOKUP(B133,'B '!$A$2:$K$620,11,0)</f>
        <v>19.95</v>
      </c>
    </row>
    <row r="134" spans="1:12" x14ac:dyDescent="0.25">
      <c r="A134" s="1">
        <v>12000853</v>
      </c>
      <c r="B134">
        <f>VLOOKUP(A134,'B '!$A$2:$K$620,1,0)</f>
        <v>12000853</v>
      </c>
      <c r="C134">
        <f>VLOOKUP(B134,'B '!$A$2:$K$620,2,0)</f>
        <v>24926</v>
      </c>
      <c r="D134">
        <f>VLOOKUP(B134,'B '!$A$2:$K$620,3,0)</f>
        <v>4668310</v>
      </c>
      <c r="E134">
        <f>VLOOKUP(B134,'B '!$A$2:$K$620,4,0)</f>
        <v>4020606088130</v>
      </c>
      <c r="F134" t="str">
        <f>VLOOKUP(B134,'B '!$A$2:$K$620,5,0)</f>
        <v>Boltze</v>
      </c>
      <c r="G134" t="str">
        <f>VLOOKUP(B134,'B '!$A$2:$K$620,6,0)</f>
        <v>Hartwaren</v>
      </c>
      <c r="H134" t="str">
        <f>VLOOKUP(B134,'B '!$A$2:$K$620,7,0)</f>
        <v>Deko</v>
      </c>
      <c r="I134" t="str">
        <f>VLOOKUP(B134,'B '!$A$2:$K$620,8,0)</f>
        <v>Aschenbecher "Smoke" in Schwarz - (H)110 cm</v>
      </c>
      <c r="J134">
        <f>VLOOKUP(B134,'B '!$A$2:$K$620,9,0)</f>
        <v>0</v>
      </c>
      <c r="K134">
        <v>1</v>
      </c>
      <c r="L134">
        <f>VLOOKUP(B134,'B '!$A$2:$K$620,11,0)</f>
        <v>13.99</v>
      </c>
    </row>
    <row r="135" spans="1:12" x14ac:dyDescent="0.25">
      <c r="A135" s="1">
        <v>20888374</v>
      </c>
      <c r="B135">
        <f>VLOOKUP(A135,'B '!$A$2:$K$620,1,0)</f>
        <v>20888374</v>
      </c>
      <c r="C135">
        <f>VLOOKUP(B135,'B '!$A$2:$K$620,2,0)</f>
        <v>43214</v>
      </c>
      <c r="D135">
        <f>VLOOKUP(B135,'B '!$A$2:$K$620,3,0)</f>
        <v>7392549</v>
      </c>
      <c r="E135">
        <f>VLOOKUP(B135,'B '!$A$2:$K$620,4,0)</f>
        <v>8004976622091</v>
      </c>
      <c r="F135" t="str">
        <f>VLOOKUP(B135,'B '!$A$2:$K$620,5,0)</f>
        <v>Trendy Kitchen by EXCÉLSA</v>
      </c>
      <c r="G135" t="str">
        <f>VLOOKUP(B135,'B '!$A$2:$K$620,6,0)</f>
        <v>Hartwaren</v>
      </c>
      <c r="H135" t="str">
        <f>VLOOKUP(B135,'B '!$A$2:$K$620,7,0)</f>
        <v>Gedeckter Tisch</v>
      </c>
      <c r="I135" t="str">
        <f>VLOOKUP(B135,'B '!$A$2:$K$620,8,0)</f>
        <v>Tafelservice in Bunt - 18 tlg set</v>
      </c>
      <c r="J135">
        <f>VLOOKUP(B135,'B '!$A$2:$K$620,9,0)</f>
        <v>0</v>
      </c>
      <c r="K135">
        <v>1</v>
      </c>
      <c r="L135">
        <f>VLOOKUP(B135,'B '!$A$2:$K$620,11,0)</f>
        <v>121.32</v>
      </c>
    </row>
    <row r="136" spans="1:12" x14ac:dyDescent="0.25">
      <c r="A136" s="1">
        <v>20888374</v>
      </c>
      <c r="B136">
        <f>VLOOKUP(A136,'B '!$A$2:$K$620,1,0)</f>
        <v>20888374</v>
      </c>
      <c r="C136">
        <f>VLOOKUP(B136,'B '!$A$2:$K$620,2,0)</f>
        <v>43214</v>
      </c>
      <c r="D136">
        <f>VLOOKUP(B136,'B '!$A$2:$K$620,3,0)</f>
        <v>7392549</v>
      </c>
      <c r="E136">
        <f>VLOOKUP(B136,'B '!$A$2:$K$620,4,0)</f>
        <v>8004976622091</v>
      </c>
      <c r="F136" t="str">
        <f>VLOOKUP(B136,'B '!$A$2:$K$620,5,0)</f>
        <v>Trendy Kitchen by EXCÉLSA</v>
      </c>
      <c r="G136" t="str">
        <f>VLOOKUP(B136,'B '!$A$2:$K$620,6,0)</f>
        <v>Hartwaren</v>
      </c>
      <c r="H136" t="str">
        <f>VLOOKUP(B136,'B '!$A$2:$K$620,7,0)</f>
        <v>Gedeckter Tisch</v>
      </c>
      <c r="I136" t="str">
        <f>VLOOKUP(B136,'B '!$A$2:$K$620,8,0)</f>
        <v>Tafelservice in Bunt - 18 tlg set</v>
      </c>
      <c r="J136">
        <f>VLOOKUP(B136,'B '!$A$2:$K$620,9,0)</f>
        <v>0</v>
      </c>
      <c r="K136">
        <v>1</v>
      </c>
      <c r="L136">
        <f>VLOOKUP(B136,'B '!$A$2:$K$620,11,0)</f>
        <v>121.32</v>
      </c>
    </row>
    <row r="137" spans="1:12" x14ac:dyDescent="0.25">
      <c r="A137" s="1">
        <v>24949820</v>
      </c>
      <c r="B137">
        <f>VLOOKUP(A137,'B '!$A$2:$K$620,1,0)</f>
        <v>24949820</v>
      </c>
      <c r="C137">
        <f>VLOOKUP(B137,'B '!$A$2:$K$620,2,0)</f>
        <v>48492</v>
      </c>
      <c r="D137">
        <f>VLOOKUP(B137,'B '!$A$2:$K$620,3,0)</f>
        <v>8614190</v>
      </c>
      <c r="E137">
        <f>VLOOKUP(B137,'B '!$A$2:$K$620,4,0)</f>
        <v>3760293962160</v>
      </c>
      <c r="F137" t="str">
        <f>VLOOKUP(B137,'B '!$A$2:$K$620,5,0)</f>
        <v>Björn</v>
      </c>
      <c r="G137" t="str">
        <f>VLOOKUP(B137,'B '!$A$2:$K$620,6,0)</f>
        <v>Hartwaren</v>
      </c>
      <c r="H137" t="str">
        <f>VLOOKUP(B137,'B '!$A$2:$K$620,7,0)</f>
        <v>Aufbewahren &amp; Servieren</v>
      </c>
      <c r="I137" t="str">
        <f>VLOOKUP(B137,'B '!$A$2:$K$620,8,0)</f>
        <v>Salatschüssel "Pastel Jungle" in Natur/ Hellblau - Ø 30 cm</v>
      </c>
      <c r="J137">
        <f>VLOOKUP(B137,'B '!$A$2:$K$620,9,0)</f>
        <v>0</v>
      </c>
      <c r="K137">
        <v>1</v>
      </c>
      <c r="L137">
        <f>VLOOKUP(B137,'B '!$A$2:$K$620,11,0)</f>
        <v>99.9</v>
      </c>
    </row>
    <row r="138" spans="1:12" x14ac:dyDescent="0.25">
      <c r="A138" s="1">
        <v>19252236</v>
      </c>
      <c r="B138">
        <f>VLOOKUP(A138,'B '!$A$2:$K$620,1,0)</f>
        <v>19252236</v>
      </c>
      <c r="C138">
        <f>VLOOKUP(B138,'B '!$A$2:$K$620,2,0)</f>
        <v>33723</v>
      </c>
      <c r="D138">
        <f>VLOOKUP(B138,'B '!$A$2:$K$620,3,0)</f>
        <v>6914362</v>
      </c>
      <c r="E138">
        <f>VLOOKUP(B138,'B '!$A$2:$K$620,4,0)</f>
        <v>8004976624996</v>
      </c>
      <c r="F138" t="str">
        <f>VLOOKUP(B138,'B '!$A$2:$K$620,5,0)</f>
        <v>sea you at home</v>
      </c>
      <c r="G138" t="str">
        <f>VLOOKUP(B138,'B '!$A$2:$K$620,6,0)</f>
        <v>Hartwaren</v>
      </c>
      <c r="H138" t="str">
        <f>VLOOKUP(B138,'B '!$A$2:$K$620,7,0)</f>
        <v>Gedeckter Tisch</v>
      </c>
      <c r="I138" t="str">
        <f>VLOOKUP(B138,'B '!$A$2:$K$620,8,0)</f>
        <v>18tlg. Tafelservice "Coral" in Bunt</v>
      </c>
      <c r="J138">
        <f>VLOOKUP(B138,'B '!$A$2:$K$620,9,0)</f>
        <v>0</v>
      </c>
      <c r="K138">
        <v>1</v>
      </c>
      <c r="L138">
        <f>VLOOKUP(B138,'B '!$A$2:$K$620,11,0)</f>
        <v>115.96</v>
      </c>
    </row>
    <row r="139" spans="1:12" x14ac:dyDescent="0.25">
      <c r="A139" s="1">
        <v>23588486</v>
      </c>
      <c r="B139">
        <f>VLOOKUP(A139,'B '!$A$2:$K$620,1,0)</f>
        <v>23588486</v>
      </c>
      <c r="C139">
        <f>VLOOKUP(B139,'B '!$A$2:$K$620,2,0)</f>
        <v>46781</v>
      </c>
      <c r="D139">
        <f>VLOOKUP(B139,'B '!$A$2:$K$620,3,0)</f>
        <v>8230082</v>
      </c>
      <c r="E139">
        <f>VLOOKUP(B139,'B '!$A$2:$K$620,4,0)</f>
        <v>7689474657762</v>
      </c>
      <c r="F139" t="str">
        <f>VLOOKUP(B139,'B '!$A$2:$K$620,5,0)</f>
        <v>SWEET ACCESS</v>
      </c>
      <c r="G139" t="str">
        <f>VLOOKUP(B139,'B '!$A$2:$K$620,6,0)</f>
        <v>Hartwaren</v>
      </c>
      <c r="H139" t="str">
        <f>VLOOKUP(B139,'B '!$A$2:$K$620,7,0)</f>
        <v>Technik</v>
      </c>
      <c r="I139" t="str">
        <f>VLOOKUP(B139,'B '!$A$2:$K$620,8,0)</f>
        <v>Bluetooth-On-Ear-Kopfhörer mit FM-Radio in Grau</v>
      </c>
      <c r="J139">
        <f>VLOOKUP(B139,'B '!$A$2:$K$620,9,0)</f>
        <v>0</v>
      </c>
      <c r="K139">
        <v>1</v>
      </c>
      <c r="L139">
        <f>VLOOKUP(B139,'B '!$A$2:$K$620,11,0)</f>
        <v>60</v>
      </c>
    </row>
    <row r="140" spans="1:12" x14ac:dyDescent="0.25">
      <c r="A140" s="1">
        <v>23588654</v>
      </c>
      <c r="B140">
        <f>VLOOKUP(A140,'B '!$A$2:$K$620,1,0)</f>
        <v>23588654</v>
      </c>
      <c r="C140">
        <f>VLOOKUP(B140,'B '!$A$2:$K$620,2,0)</f>
        <v>46781</v>
      </c>
      <c r="D140">
        <f>VLOOKUP(B140,'B '!$A$2:$K$620,3,0)</f>
        <v>8230250</v>
      </c>
      <c r="E140">
        <f>VLOOKUP(B140,'B '!$A$2:$K$620,4,0)</f>
        <v>7689474658325</v>
      </c>
      <c r="F140" t="str">
        <f>VLOOKUP(B140,'B '!$A$2:$K$620,5,0)</f>
        <v>SWEET ACCESS</v>
      </c>
      <c r="G140" t="str">
        <f>VLOOKUP(B140,'B '!$A$2:$K$620,6,0)</f>
        <v>Hartwaren</v>
      </c>
      <c r="H140" t="str">
        <f>VLOOKUP(B140,'B '!$A$2:$K$620,7,0)</f>
        <v>Technik</v>
      </c>
      <c r="I140" t="str">
        <f>VLOOKUP(B140,'B '!$A$2:$K$620,8,0)</f>
        <v>Powerbank 10.000 mAh in Schwarz</v>
      </c>
      <c r="J140">
        <f>VLOOKUP(B140,'B '!$A$2:$K$620,9,0)</f>
        <v>0</v>
      </c>
      <c r="K140">
        <v>1</v>
      </c>
      <c r="L140">
        <f>VLOOKUP(B140,'B '!$A$2:$K$620,11,0)</f>
        <v>75</v>
      </c>
    </row>
    <row r="141" spans="1:12" x14ac:dyDescent="0.25">
      <c r="A141" s="1">
        <v>22161021</v>
      </c>
      <c r="B141">
        <f>VLOOKUP(A141,'B '!$A$2:$K$620,1,0)</f>
        <v>22161021</v>
      </c>
      <c r="C141">
        <f>VLOOKUP(B141,'B '!$A$2:$K$620,2,0)</f>
        <v>40063</v>
      </c>
      <c r="D141">
        <f>VLOOKUP(B141,'B '!$A$2:$K$620,3,0)</f>
        <v>7759911</v>
      </c>
      <c r="E141">
        <f>VLOOKUP(B141,'B '!$A$2:$K$620,4,0)</f>
        <v>3662219358982</v>
      </c>
      <c r="F141" t="str">
        <f>VLOOKUP(B141,'B '!$A$2:$K$620,5,0)</f>
        <v>Evetane</v>
      </c>
      <c r="G141" t="str">
        <f>VLOOKUP(B141,'B '!$A$2:$K$620,6,0)</f>
        <v>Hartwaren</v>
      </c>
      <c r="H141" t="str">
        <f>VLOOKUP(B141,'B '!$A$2:$K$620,7,0)</f>
        <v>Technik</v>
      </c>
      <c r="I141" t="str">
        <f>VLOOKUP(B141,'B '!$A$2:$K$620,8,0)</f>
        <v>Induktions-Ladestation in Blau</v>
      </c>
      <c r="J141">
        <f>VLOOKUP(B141,'B '!$A$2:$K$620,9,0)</f>
        <v>0</v>
      </c>
      <c r="K141">
        <v>1</v>
      </c>
      <c r="L141">
        <f>VLOOKUP(B141,'B '!$A$2:$K$620,11,0)</f>
        <v>49.9</v>
      </c>
    </row>
    <row r="142" spans="1:12" x14ac:dyDescent="0.25">
      <c r="A142" s="1">
        <v>12781238</v>
      </c>
      <c r="B142">
        <f>VLOOKUP(A142,'B '!$A$2:$K$620,1,0)</f>
        <v>12781238</v>
      </c>
      <c r="C142">
        <f>VLOOKUP(B142,'B '!$A$2:$K$620,2,0)</f>
        <v>25917</v>
      </c>
      <c r="D142">
        <f>VLOOKUP(B142,'B '!$A$2:$K$620,3,0)</f>
        <v>4901145</v>
      </c>
      <c r="E142">
        <f>VLOOKUP(B142,'B '!$A$2:$K$620,4,0)</f>
        <v>3561865456670</v>
      </c>
      <c r="F142" t="str">
        <f>VLOOKUP(B142,'B '!$A$2:$K$620,5,0)</f>
        <v>COOK CONCEPT</v>
      </c>
      <c r="G142" t="str">
        <f>VLOOKUP(B142,'B '!$A$2:$K$620,6,0)</f>
        <v>Hartwaren</v>
      </c>
      <c r="H142" t="str">
        <f>VLOOKUP(B142,'B '!$A$2:$K$620,7,0)</f>
        <v>Aufbewahren &amp; Servieren</v>
      </c>
      <c r="I142" t="str">
        <f>VLOOKUP(B142,'B '!$A$2:$K$620,8,0)</f>
        <v>3er-Set: Vorratsdosen (Überraschungsprodukt)</v>
      </c>
      <c r="J142">
        <f>VLOOKUP(B142,'B '!$A$2:$K$620,9,0)</f>
        <v>0</v>
      </c>
      <c r="K142">
        <v>1</v>
      </c>
      <c r="L142">
        <f>VLOOKUP(B142,'B '!$A$2:$K$620,11,0)</f>
        <v>37.1</v>
      </c>
    </row>
    <row r="143" spans="1:12" x14ac:dyDescent="0.25">
      <c r="A143" s="1">
        <v>29696858</v>
      </c>
      <c r="B143">
        <f>VLOOKUP(A143,'B '!$A$2:$K$620,1,0)</f>
        <v>29696858</v>
      </c>
      <c r="C143">
        <f>VLOOKUP(B143,'B '!$A$2:$K$620,2,0)</f>
        <v>51422</v>
      </c>
      <c r="D143">
        <f>VLOOKUP(B143,'B '!$A$2:$K$620,3,0)</f>
        <v>10039407</v>
      </c>
      <c r="E143">
        <f>VLOOKUP(B143,'B '!$A$2:$K$620,4,0)</f>
        <v>7689474663770</v>
      </c>
      <c r="F143" t="str">
        <f>VLOOKUP(B143,'B '!$A$2:$K$620,5,0)</f>
        <v>SmartCase</v>
      </c>
      <c r="G143" t="str">
        <f>VLOOKUP(B143,'B '!$A$2:$K$620,6,0)</f>
        <v>Hartwaren</v>
      </c>
      <c r="H143" t="str">
        <f>VLOOKUP(B143,'B '!$A$2:$K$620,7,0)</f>
        <v>Technik</v>
      </c>
      <c r="I143" t="str">
        <f>VLOOKUP(B143,'B '!$A$2:$K$620,8,0)</f>
        <v>Bluetooth-In-Ear-Kopfhörer in Schwarz</v>
      </c>
      <c r="J143">
        <f>VLOOKUP(B143,'B '!$A$2:$K$620,9,0)</f>
        <v>0</v>
      </c>
      <c r="K143">
        <v>1</v>
      </c>
      <c r="L143">
        <f>VLOOKUP(B143,'B '!$A$2:$K$620,11,0)</f>
        <v>140</v>
      </c>
    </row>
    <row r="144" spans="1:12" x14ac:dyDescent="0.25">
      <c r="A144" s="1">
        <v>23588648</v>
      </c>
      <c r="B144">
        <f>VLOOKUP(A144,'B '!$A$2:$K$620,1,0)</f>
        <v>23588648</v>
      </c>
      <c r="C144">
        <f>VLOOKUP(B144,'B '!$A$2:$K$620,2,0)</f>
        <v>46781</v>
      </c>
      <c r="D144">
        <f>VLOOKUP(B144,'B '!$A$2:$K$620,3,0)</f>
        <v>8230244</v>
      </c>
      <c r="E144">
        <f>VLOOKUP(B144,'B '!$A$2:$K$620,4,0)</f>
        <v>7689474658301</v>
      </c>
      <c r="F144" t="str">
        <f>VLOOKUP(B144,'B '!$A$2:$K$620,5,0)</f>
        <v>SWEET ACCESS</v>
      </c>
      <c r="G144" t="str">
        <f>VLOOKUP(B144,'B '!$A$2:$K$620,6,0)</f>
        <v>Hartwaren</v>
      </c>
      <c r="H144" t="str">
        <f>VLOOKUP(B144,'B '!$A$2:$K$620,7,0)</f>
        <v>Technik</v>
      </c>
      <c r="I144" t="str">
        <f>VLOOKUP(B144,'B '!$A$2:$K$620,8,0)</f>
        <v>Solar-Powerbank 20.000 mAh in Silber</v>
      </c>
      <c r="J144">
        <f>VLOOKUP(B144,'B '!$A$2:$K$620,9,0)</f>
        <v>0</v>
      </c>
      <c r="K144">
        <v>1</v>
      </c>
      <c r="L144">
        <f>VLOOKUP(B144,'B '!$A$2:$K$620,11,0)</f>
        <v>65</v>
      </c>
    </row>
    <row r="145" spans="1:12" x14ac:dyDescent="0.25">
      <c r="A145" s="1">
        <v>23588648</v>
      </c>
      <c r="B145">
        <f>VLOOKUP(A145,'B '!$A$2:$K$620,1,0)</f>
        <v>23588648</v>
      </c>
      <c r="C145">
        <f>VLOOKUP(B145,'B '!$A$2:$K$620,2,0)</f>
        <v>46781</v>
      </c>
      <c r="D145">
        <f>VLOOKUP(B145,'B '!$A$2:$K$620,3,0)</f>
        <v>8230244</v>
      </c>
      <c r="E145">
        <f>VLOOKUP(B145,'B '!$A$2:$K$620,4,0)</f>
        <v>7689474658301</v>
      </c>
      <c r="F145" t="str">
        <f>VLOOKUP(B145,'B '!$A$2:$K$620,5,0)</f>
        <v>SWEET ACCESS</v>
      </c>
      <c r="G145" t="str">
        <f>VLOOKUP(B145,'B '!$A$2:$K$620,6,0)</f>
        <v>Hartwaren</v>
      </c>
      <c r="H145" t="str">
        <f>VLOOKUP(B145,'B '!$A$2:$K$620,7,0)</f>
        <v>Technik</v>
      </c>
      <c r="I145" t="str">
        <f>VLOOKUP(B145,'B '!$A$2:$K$620,8,0)</f>
        <v>Solar-Powerbank 20.000 mAh in Silber</v>
      </c>
      <c r="J145">
        <f>VLOOKUP(B145,'B '!$A$2:$K$620,9,0)</f>
        <v>0</v>
      </c>
      <c r="K145">
        <v>1</v>
      </c>
      <c r="L145">
        <f>VLOOKUP(B145,'B '!$A$2:$K$620,11,0)</f>
        <v>65</v>
      </c>
    </row>
    <row r="146" spans="1:12" x14ac:dyDescent="0.25">
      <c r="A146" s="1">
        <v>29025623</v>
      </c>
      <c r="B146">
        <f>VLOOKUP(A146,'B '!$A$2:$K$620,1,0)</f>
        <v>29025623</v>
      </c>
      <c r="C146">
        <f>VLOOKUP(B146,'B '!$A$2:$K$620,2,0)</f>
        <v>59156</v>
      </c>
      <c r="D146">
        <f>VLOOKUP(B146,'B '!$A$2:$K$620,3,0)</f>
        <v>9844991</v>
      </c>
      <c r="E146">
        <f>VLOOKUP(B146,'B '!$A$2:$K$620,4,0)</f>
        <v>8681181152485</v>
      </c>
      <c r="F146" t="str">
        <f>VLOOKUP(B146,'B '!$A$2:$K$620,5,0)</f>
        <v>ABERTO DESIGN</v>
      </c>
      <c r="G146" t="str">
        <f>VLOOKUP(B146,'B '!$A$2:$K$620,6,0)</f>
        <v>Hartwaren</v>
      </c>
      <c r="H146" t="str">
        <f>VLOOKUP(B146,'B '!$A$2:$K$620,7,0)</f>
        <v>Deko</v>
      </c>
      <c r="I146" t="str">
        <f>VLOOKUP(B146,'B '!$A$2:$K$620,8,0)</f>
        <v>Wanduhr in Beige/ Bunt - Ø 50 cm</v>
      </c>
      <c r="J146">
        <f>VLOOKUP(B146,'B '!$A$2:$K$620,9,0)</f>
        <v>0</v>
      </c>
      <c r="K146">
        <v>1</v>
      </c>
      <c r="L146">
        <f>VLOOKUP(B146,'B '!$A$2:$K$620,11,0)</f>
        <v>75</v>
      </c>
    </row>
    <row r="147" spans="1:12" x14ac:dyDescent="0.25">
      <c r="A147" s="1">
        <v>29620096</v>
      </c>
      <c r="B147">
        <f>VLOOKUP(A147,'B '!$A$2:$K$620,1,0)</f>
        <v>29620096</v>
      </c>
      <c r="C147">
        <f>VLOOKUP(B147,'B '!$A$2:$K$620,2,0)</f>
        <v>61417</v>
      </c>
      <c r="D147">
        <f>VLOOKUP(B147,'B '!$A$2:$K$620,3,0)</f>
        <v>10009141</v>
      </c>
      <c r="E147">
        <f>VLOOKUP(B147,'B '!$A$2:$K$620,4,0)</f>
        <v>4008838288214</v>
      </c>
      <c r="F147" t="str">
        <f>VLOOKUP(B147,'B '!$A$2:$K$620,5,0)</f>
        <v>Wenko</v>
      </c>
      <c r="G147" t="str">
        <f>VLOOKUP(B147,'B '!$A$2:$K$620,6,0)</f>
        <v>Hartwaren</v>
      </c>
      <c r="H147" t="str">
        <f>VLOOKUP(B147,'B '!$A$2:$K$620,7,0)</f>
        <v>Haushaltswaren</v>
      </c>
      <c r="I147" t="str">
        <f>VLOOKUP(B147,'B '!$A$2:$K$620,8,0)</f>
        <v>Abtropfgestell in Schwarz/ Weiß - (B)46,5 x (H)13 x (T)31,5 cm</v>
      </c>
      <c r="J147">
        <f>VLOOKUP(B147,'B '!$A$2:$K$620,9,0)</f>
        <v>0</v>
      </c>
      <c r="K147">
        <v>1</v>
      </c>
      <c r="L147">
        <f>VLOOKUP(B147,'B '!$A$2:$K$620,11,0)</f>
        <v>49.99</v>
      </c>
    </row>
    <row r="148" spans="1:12" x14ac:dyDescent="0.25">
      <c r="A148" s="1">
        <v>18462876</v>
      </c>
      <c r="B148">
        <f>VLOOKUP(A148,'B '!$A$2:$K$620,1,0)</f>
        <v>18462876</v>
      </c>
      <c r="C148">
        <f>VLOOKUP(B148,'B '!$A$2:$K$620,2,0)</f>
        <v>35710</v>
      </c>
      <c r="D148">
        <f>VLOOKUP(B148,'B '!$A$2:$K$620,3,0)</f>
        <v>6676625</v>
      </c>
      <c r="E148">
        <f>VLOOKUP(B148,'B '!$A$2:$K$620,4,0)</f>
        <v>7330933187350</v>
      </c>
      <c r="F148" t="str">
        <f>VLOOKUP(B148,'B '!$A$2:$K$620,5,0)</f>
        <v>Naty</v>
      </c>
      <c r="G148" t="str">
        <f>VLOOKUP(B148,'B '!$A$2:$K$620,6,0)</f>
        <v>Hartwaren</v>
      </c>
      <c r="H148" t="str">
        <f>VLOOKUP(B148,'B '!$A$2:$K$620,7,0)</f>
        <v>Babyartikel</v>
      </c>
      <c r="I148" t="str">
        <f>VLOOKUP(B148,'B '!$A$2:$K$620,8,0)</f>
        <v>4er-Set: Ökowindeln Gr. 1 - 4x 25 Stück</v>
      </c>
      <c r="J148">
        <f>VLOOKUP(B148,'B '!$A$2:$K$620,9,0)</f>
        <v>0</v>
      </c>
      <c r="K148">
        <v>1</v>
      </c>
      <c r="L148">
        <f>VLOOKUP(B148,'B '!$A$2:$K$620,11,0)</f>
        <v>27.96</v>
      </c>
    </row>
    <row r="149" spans="1:12" x14ac:dyDescent="0.25">
      <c r="A149" s="1">
        <v>18009629</v>
      </c>
      <c r="B149">
        <f>VLOOKUP(A149,'B '!$A$2:$K$620,1,0)</f>
        <v>18009629</v>
      </c>
      <c r="C149">
        <f>VLOOKUP(B149,'B '!$A$2:$K$620,2,0)</f>
        <v>34826</v>
      </c>
      <c r="D149">
        <f>VLOOKUP(B149,'B '!$A$2:$K$620,3,0)</f>
        <v>6542080</v>
      </c>
      <c r="E149">
        <f>VLOOKUP(B149,'B '!$A$2:$K$620,4,0)</f>
        <v>4008832652745</v>
      </c>
      <c r="F149" t="str">
        <f>VLOOKUP(B149,'B '!$A$2:$K$620,5,0)</f>
        <v>Blomus</v>
      </c>
      <c r="G149" t="str">
        <f>VLOOKUP(B149,'B '!$A$2:$K$620,6,0)</f>
        <v>Hartwaren</v>
      </c>
      <c r="H149" t="str">
        <f>VLOOKUP(B149,'B '!$A$2:$K$620,7,0)</f>
        <v>Deko</v>
      </c>
      <c r="I149" t="str">
        <f>VLOOKUP(B149,'B '!$A$2:$K$620,8,0)</f>
        <v>Windlicht "Piedra" in Schwarz - (H)23,5 x Ø 15,5 cm</v>
      </c>
      <c r="J149">
        <f>VLOOKUP(B149,'B '!$A$2:$K$620,9,0)</f>
        <v>0</v>
      </c>
      <c r="K149">
        <v>1</v>
      </c>
      <c r="L149">
        <f>VLOOKUP(B149,'B '!$A$2:$K$620,11,0)</f>
        <v>62.5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71C2-927F-4482-8953-38C3D7117B30}">
  <dimension ref="A1:R19"/>
  <sheetViews>
    <sheetView workbookViewId="0">
      <selection activeCell="P7" sqref="P7"/>
    </sheetView>
  </sheetViews>
  <sheetFormatPr defaultRowHeight="15" x14ac:dyDescent="0.25"/>
  <cols>
    <col min="14" max="14" width="18.28515625" customWidth="1"/>
    <col min="15" max="15" width="9.42578125" bestFit="1" customWidth="1"/>
    <col min="18" max="18" width="11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5.6" customHeight="1" x14ac:dyDescent="0.25">
      <c r="A2" s="1">
        <v>25097576</v>
      </c>
      <c r="B2">
        <f>VLOOKUP(A2,'B '!$A$2:$K$620,1,0)</f>
        <v>25097576</v>
      </c>
      <c r="C2">
        <f>VLOOKUP(B2,'B '!$A$2:$K$620,2,0)</f>
        <v>48528</v>
      </c>
      <c r="D2">
        <f>VLOOKUP(B2,'B '!$A$2:$K$620,3,0)</f>
        <v>8660600</v>
      </c>
      <c r="E2">
        <f>VLOOKUP(B2,'B '!$A$2:$K$620,4,0)</f>
        <v>8681875501452</v>
      </c>
      <c r="F2" t="str">
        <f>VLOOKUP(B2,'B '!$A$2:$K$620,5,0)</f>
        <v>Mioli</v>
      </c>
      <c r="G2" t="str">
        <f>VLOOKUP(B2,'B '!$A$2:$K$620,6,0)</f>
        <v>Hartwaren</v>
      </c>
      <c r="H2" t="str">
        <f>VLOOKUP(B2,'B '!$A$2:$K$620,7,0)</f>
        <v>Lampen &amp; Leuchten</v>
      </c>
      <c r="I2" t="str">
        <f>VLOOKUP(B2,'B '!$A$2:$K$620,8,0)</f>
        <v>Deckenleuchte "Damar" in Schwarz/ Weiß - (B)43 x (T)15 cm</v>
      </c>
      <c r="J2">
        <f>VLOOKUP(B2,'B '!$A$2:$K$620,9,0)</f>
        <v>0</v>
      </c>
      <c r="K2">
        <v>1</v>
      </c>
      <c r="L2">
        <f>VLOOKUP(B2,'B '!$A$2:$K$620,11,0)</f>
        <v>134.15</v>
      </c>
      <c r="N2" s="8" t="s">
        <v>1037</v>
      </c>
      <c r="O2" s="14">
        <f>SUM(L2:L19)</f>
        <v>2128.96</v>
      </c>
      <c r="P2" s="14">
        <f>O2*8%</f>
        <v>170.3168</v>
      </c>
      <c r="Q2" s="9">
        <v>0.08</v>
      </c>
      <c r="R2" s="4" t="s">
        <v>1040</v>
      </c>
    </row>
    <row r="3" spans="1:18" ht="15.6" customHeight="1" x14ac:dyDescent="0.25">
      <c r="A3" s="1">
        <v>12350149</v>
      </c>
      <c r="B3">
        <f>VLOOKUP(A3,'B '!$A$2:$K$620,1,0)</f>
        <v>12350149</v>
      </c>
      <c r="C3">
        <f>VLOOKUP(B3,'B '!$A$2:$K$620,2,0)</f>
        <v>21429</v>
      </c>
      <c r="D3">
        <f>VLOOKUP(B3,'B '!$A$2:$K$620,3,0)</f>
        <v>4772637</v>
      </c>
      <c r="E3">
        <f>VLOOKUP(B3,'B '!$A$2:$K$620,4,0)</f>
        <v>3016661146602</v>
      </c>
      <c r="F3" t="str">
        <f>VLOOKUP(B3,'B '!$A$2:$K$620,5,0)</f>
        <v>Tefal</v>
      </c>
      <c r="G3" t="str">
        <f>VLOOKUP(B3,'B '!$A$2:$K$620,6,0)</f>
        <v>Hartwaren</v>
      </c>
      <c r="H3" t="str">
        <f>VLOOKUP(B3,'B '!$A$2:$K$620,7,0)</f>
        <v>Küchenelektronik</v>
      </c>
      <c r="I3" t="str">
        <f>VLOOKUP(B3,'B '!$A$2:$K$620,8,0)</f>
        <v>Edelstahl-Kontaktgrill "Optigrill+"</v>
      </c>
      <c r="J3">
        <f>VLOOKUP(B3,'B '!$A$2:$K$620,9,0)</f>
        <v>0</v>
      </c>
      <c r="K3">
        <v>1</v>
      </c>
      <c r="L3">
        <f>VLOOKUP(B3,'B '!$A$2:$K$620,11,0)</f>
        <v>239.99</v>
      </c>
    </row>
    <row r="4" spans="1:18" ht="15.6" customHeight="1" x14ac:dyDescent="0.25">
      <c r="A4" s="1">
        <v>18420937</v>
      </c>
      <c r="B4">
        <f>VLOOKUP(A4,'B '!$A$2:$K$620,1,0)</f>
        <v>18420937</v>
      </c>
      <c r="C4">
        <f>VLOOKUP(B4,'B '!$A$2:$K$620,2,0)</f>
        <v>35398</v>
      </c>
      <c r="D4">
        <f>VLOOKUP(B4,'B '!$A$2:$K$620,3,0)</f>
        <v>6660958</v>
      </c>
      <c r="E4">
        <f>VLOOKUP(B4,'B '!$A$2:$K$620,4,0)</f>
        <v>5708155500417</v>
      </c>
      <c r="F4" t="str">
        <f>VLOOKUP(B4,'B '!$A$2:$K$620,5,0)</f>
        <v>House Nordic</v>
      </c>
      <c r="G4" t="str">
        <f>VLOOKUP(B4,'B '!$A$2:$K$620,6,0)</f>
        <v>Hartwaren</v>
      </c>
      <c r="H4" t="str">
        <f>VLOOKUP(B4,'B '!$A$2:$K$620,7,0)</f>
        <v>Deko</v>
      </c>
      <c r="I4" t="str">
        <f>VLOOKUP(B4,'B '!$A$2:$K$620,8,0)</f>
        <v>Vase in Natur/ Transparent  - (B)36 x (H)50 x (T)30 cm</v>
      </c>
      <c r="J4">
        <f>VLOOKUP(B4,'B '!$A$2:$K$620,9,0)</f>
        <v>0</v>
      </c>
      <c r="K4">
        <v>1</v>
      </c>
      <c r="L4">
        <f>VLOOKUP(B4,'B '!$A$2:$K$620,11,0)</f>
        <v>149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ht="15.6" customHeight="1" x14ac:dyDescent="0.25">
      <c r="A5" s="1">
        <v>20283002</v>
      </c>
      <c r="B5">
        <f>VLOOKUP(A5,'B '!$A$2:$K$620,1,0)</f>
        <v>20283002</v>
      </c>
      <c r="C5">
        <f>VLOOKUP(B5,'B '!$A$2:$K$620,2,0)</f>
        <v>41282</v>
      </c>
      <c r="D5">
        <f>VLOOKUP(B5,'B '!$A$2:$K$620,3,0)</f>
        <v>7214580</v>
      </c>
      <c r="E5">
        <f>VLOOKUP(B5,'B '!$A$2:$K$620,4,0)</f>
        <v>100000382916</v>
      </c>
      <c r="F5" t="str">
        <f>VLOOKUP(B5,'B '!$A$2:$K$620,5,0)</f>
        <v>Kate Louise</v>
      </c>
      <c r="G5" t="str">
        <f>VLOOKUP(B5,'B '!$A$2:$K$620,6,0)</f>
        <v>Hartwaren</v>
      </c>
      <c r="H5" t="str">
        <f>VLOOKUP(B5,'B '!$A$2:$K$620,7,0)</f>
        <v>Bad</v>
      </c>
      <c r="I5" t="str">
        <f>VLOOKUP(B5,'B '!$A$2:$K$620,8,0)</f>
        <v>Wanddeko in Schwarz</v>
      </c>
      <c r="J5">
        <f>VLOOKUP(B5,'B '!$A$2:$K$620,9,0)</f>
        <v>0</v>
      </c>
      <c r="K5">
        <v>1</v>
      </c>
      <c r="L5">
        <f>VLOOKUP(B5,'B '!$A$2:$K$620,11,0)</f>
        <v>53</v>
      </c>
      <c r="N5" s="8" t="s">
        <v>1037</v>
      </c>
      <c r="O5" s="14">
        <f>SUM(L2:L19)</f>
        <v>2128.96</v>
      </c>
      <c r="P5" s="14">
        <f>O5*7%</f>
        <v>149.02720000000002</v>
      </c>
      <c r="Q5" s="9">
        <v>7.4999999999999997E-2</v>
      </c>
      <c r="R5" s="4" t="s">
        <v>1041</v>
      </c>
    </row>
    <row r="6" spans="1:18" ht="15.6" customHeight="1" x14ac:dyDescent="0.25">
      <c r="A6" s="1">
        <v>7516899</v>
      </c>
      <c r="B6">
        <f>VLOOKUP(A6,'B '!$A$2:$K$620,1,0)</f>
        <v>7516899</v>
      </c>
      <c r="C6">
        <f>VLOOKUP(B6,'B '!$A$2:$K$620,2,0)</f>
        <v>15236</v>
      </c>
      <c r="D6">
        <f>VLOOKUP(B6,'B '!$A$2:$K$620,3,0)</f>
        <v>3354946</v>
      </c>
      <c r="E6">
        <f>VLOOKUP(B6,'B '!$A$2:$K$620,4,0)</f>
        <v>4810344036810</v>
      </c>
      <c r="F6" t="str">
        <f>VLOOKUP(B6,'B '!$A$2:$K$620,5,0)</f>
        <v>WADER Quality Toys</v>
      </c>
      <c r="G6" t="str">
        <f>VLOOKUP(B6,'B '!$A$2:$K$620,6,0)</f>
        <v>Hartwaren</v>
      </c>
      <c r="H6" t="str">
        <f>VLOOKUP(B6,'B '!$A$2:$K$620,7,0)</f>
        <v>Spielwaren</v>
      </c>
      <c r="I6" t="str">
        <f>VLOOKUP(B6,'B '!$A$2:$K$620,8,0)</f>
        <v>Tieflader mit Straßenwalze "PowerTruck" - ab 12 Monaten</v>
      </c>
      <c r="J6">
        <f>VLOOKUP(B6,'B '!$A$2:$K$620,9,0)</f>
        <v>0</v>
      </c>
      <c r="K6">
        <v>1</v>
      </c>
      <c r="L6">
        <f>VLOOKUP(B6,'B '!$A$2:$K$620,11,0)</f>
        <v>29.99</v>
      </c>
    </row>
    <row r="7" spans="1:18" ht="15.6" customHeight="1" x14ac:dyDescent="0.25">
      <c r="A7" s="1">
        <v>28361221</v>
      </c>
      <c r="B7">
        <f>VLOOKUP(A7,'B '!$A$2:$K$620,1,0)</f>
        <v>28361221</v>
      </c>
      <c r="C7">
        <f>VLOOKUP(B7,'B '!$A$2:$K$620,2,0)</f>
        <v>48759</v>
      </c>
      <c r="D7">
        <f>VLOOKUP(B7,'B '!$A$2:$K$620,3,0)</f>
        <v>9648442</v>
      </c>
      <c r="E7">
        <f>VLOOKUP(B7,'B '!$A$2:$K$620,4,0)</f>
        <v>8681875184136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Möbel</v>
      </c>
      <c r="I7" t="str">
        <f>VLOOKUP(B7,'B '!$A$2:$K$620,8,0)</f>
        <v>Dreisatztisch "Roma" in Creme/ Braun - (B)64 x (H)54 x (T)40 cm</v>
      </c>
      <c r="J7">
        <f>VLOOKUP(B7,'B '!$A$2:$K$620,9,0)</f>
        <v>0</v>
      </c>
      <c r="K7">
        <v>1</v>
      </c>
      <c r="L7">
        <f>VLOOKUP(B7,'B '!$A$2:$K$620,11,0)</f>
        <v>232.68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ht="15.6" customHeight="1" x14ac:dyDescent="0.25">
      <c r="A8" s="1">
        <v>25984923</v>
      </c>
      <c r="B8">
        <f>VLOOKUP(A8,'B '!$A$2:$K$620,1,0)</f>
        <v>25984923</v>
      </c>
      <c r="C8">
        <f>VLOOKUP(B8,'B '!$A$2:$K$620,2,0)</f>
        <v>48294</v>
      </c>
      <c r="D8">
        <f>VLOOKUP(B8,'B '!$A$2:$K$620,3,0)</f>
        <v>8923041</v>
      </c>
      <c r="E8">
        <f>VLOOKUP(B8,'B '!$A$2:$K$620,4,0)</f>
        <v>4008838177754</v>
      </c>
      <c r="F8" t="str">
        <f>VLOOKUP(B8,'B '!$A$2:$K$620,5,0)</f>
        <v>Wenko</v>
      </c>
      <c r="G8" t="str">
        <f>VLOOKUP(B8,'B '!$A$2:$K$620,6,0)</f>
        <v>Hartwaren</v>
      </c>
      <c r="H8" t="str">
        <f>VLOOKUP(B8,'B '!$A$2:$K$620,7,0)</f>
        <v>Bad</v>
      </c>
      <c r="I8" t="str">
        <f>VLOOKUP(B8,'B '!$A$2:$K$620,8,0)</f>
        <v>Handtuchständer "Style" in Chrom - (B)46 x (H)82 x (T)20 cm</v>
      </c>
      <c r="J8">
        <f>VLOOKUP(B8,'B '!$A$2:$K$620,9,0)</f>
        <v>0</v>
      </c>
      <c r="K8">
        <v>1</v>
      </c>
      <c r="L8">
        <f>VLOOKUP(B8,'B '!$A$2:$K$620,11,0)</f>
        <v>54.99</v>
      </c>
      <c r="N8" s="8" t="s">
        <v>1037</v>
      </c>
      <c r="O8" s="14">
        <f>SUM(L2:L19)</f>
        <v>2128.96</v>
      </c>
      <c r="P8" s="14">
        <f>O8*6.5%</f>
        <v>138.38240000000002</v>
      </c>
      <c r="Q8" s="9">
        <v>6.5000000000000002E-2</v>
      </c>
      <c r="R8" s="4" t="s">
        <v>1042</v>
      </c>
    </row>
    <row r="9" spans="1:18" ht="15.6" customHeight="1" x14ac:dyDescent="0.25">
      <c r="A9" s="1">
        <v>17182546</v>
      </c>
      <c r="B9">
        <f>VLOOKUP(A9,'B '!$A$2:$K$620,1,0)</f>
        <v>17182546</v>
      </c>
      <c r="C9">
        <f>VLOOKUP(B9,'B '!$A$2:$K$620,2,0)</f>
        <v>34824</v>
      </c>
      <c r="D9">
        <f>VLOOKUP(B9,'B '!$A$2:$K$620,3,0)</f>
        <v>6306767</v>
      </c>
      <c r="E9">
        <f>VLOOKUP(B9,'B '!$A$2:$K$620,4,0)</f>
        <v>4008832650246</v>
      </c>
      <c r="F9" t="str">
        <f>VLOOKUP(B9,'B '!$A$2:$K$620,5,0)</f>
        <v>Blomus</v>
      </c>
      <c r="G9" t="str">
        <f>VLOOKUP(B9,'B '!$A$2:$K$620,6,0)</f>
        <v>Hartwaren</v>
      </c>
      <c r="H9" t="str">
        <f>VLOOKUP(B9,'B '!$A$2:$K$620,7,0)</f>
        <v>Deko</v>
      </c>
      <c r="I9" t="str">
        <f>VLOOKUP(B9,'B '!$A$2:$K$620,8,0)</f>
        <v>Windrad "Viento" in Silber - (B)29,5 x (H)104 x (T)8,5 cm</v>
      </c>
      <c r="J9">
        <f>VLOOKUP(B9,'B '!$A$2:$K$620,9,0)</f>
        <v>0</v>
      </c>
      <c r="K9">
        <v>1</v>
      </c>
      <c r="L9">
        <f>VLOOKUP(B9,'B '!$A$2:$K$620,11,0)</f>
        <v>14.95</v>
      </c>
    </row>
    <row r="10" spans="1:18" ht="15.6" customHeight="1" x14ac:dyDescent="0.25">
      <c r="A10" s="1">
        <v>18309606</v>
      </c>
      <c r="B10">
        <f>VLOOKUP(A10,'B '!$A$2:$K$620,1,0)</f>
        <v>18309606</v>
      </c>
      <c r="C10">
        <f>VLOOKUP(B10,'B '!$A$2:$K$620,2,0)</f>
        <v>38177</v>
      </c>
      <c r="D10">
        <f>VLOOKUP(B10,'B '!$A$2:$K$620,3,0)</f>
        <v>6629850</v>
      </c>
      <c r="E10">
        <f>VLOOKUP(B10,'B '!$A$2:$K$620,4,0)</f>
        <v>8681875052459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"Ayd" in Natur/ Weiß - (H)140 cm</v>
      </c>
      <c r="J10">
        <f>VLOOKUP(B10,'B '!$A$2:$K$620,9,0)</f>
        <v>0</v>
      </c>
      <c r="K10">
        <v>1</v>
      </c>
      <c r="L10">
        <f>VLOOKUP(B10,'B '!$A$2:$K$620,11,0)</f>
        <v>81.22</v>
      </c>
    </row>
    <row r="11" spans="1:18" ht="15.6" customHeight="1" x14ac:dyDescent="0.25">
      <c r="A11" s="1">
        <v>17182547</v>
      </c>
      <c r="B11">
        <f>VLOOKUP(A11,'B '!$A$2:$K$620,1,0)</f>
        <v>17182547</v>
      </c>
      <c r="C11">
        <f>VLOOKUP(B11,'B '!$A$2:$K$620,2,0)</f>
        <v>34824</v>
      </c>
      <c r="D11">
        <f>VLOOKUP(B11,'B '!$A$2:$K$620,3,0)</f>
        <v>6306768</v>
      </c>
      <c r="E11">
        <f>VLOOKUP(B11,'B '!$A$2:$K$620,4,0)</f>
        <v>4008832650482</v>
      </c>
      <c r="F11" t="str">
        <f>VLOOKUP(B11,'B '!$A$2:$K$620,5,0)</f>
        <v>Blomus</v>
      </c>
      <c r="G11" t="str">
        <f>VLOOKUP(B11,'B '!$A$2:$K$620,6,0)</f>
        <v>Hartwaren</v>
      </c>
      <c r="H11" t="str">
        <f>VLOOKUP(B11,'B '!$A$2:$K$620,7,0)</f>
        <v>Deko</v>
      </c>
      <c r="I11" t="str">
        <f>VLOOKUP(B11,'B '!$A$2:$K$620,8,0)</f>
        <v>Windrad "Viento" in Silber - (B)38 x (H)133,5 x (T)13 cm</v>
      </c>
      <c r="J11">
        <f>VLOOKUP(B11,'B '!$A$2:$K$620,9,0)</f>
        <v>0</v>
      </c>
      <c r="K11">
        <v>1</v>
      </c>
      <c r="L11">
        <f>VLOOKUP(B11,'B '!$A$2:$K$620,11,0)</f>
        <v>23.95</v>
      </c>
    </row>
    <row r="12" spans="1:18" ht="15.6" customHeight="1" x14ac:dyDescent="0.25">
      <c r="A12" s="1">
        <v>17842565</v>
      </c>
      <c r="B12">
        <f>VLOOKUP(A12,'B '!$A$2:$K$620,1,0)</f>
        <v>17842565</v>
      </c>
      <c r="C12">
        <f>VLOOKUP(B12,'B '!$A$2:$K$620,2,0)</f>
        <v>37280</v>
      </c>
      <c r="D12">
        <f>VLOOKUP(B12,'B '!$A$2:$K$620,3,0)</f>
        <v>6494514</v>
      </c>
      <c r="E12">
        <f>VLOOKUP(B12,'B '!$A$2:$K$620,4,0)</f>
        <v>3760119739754</v>
      </c>
      <c r="F12" t="str">
        <f>VLOOKUP(B12,'B '!$A$2:$K$620,5,0)</f>
        <v>lumisky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LED-Dekoleuchte "Carry" mit Lautsprecher - (B)40 x (H)40 x (T)40 cm</v>
      </c>
      <c r="J12">
        <f>VLOOKUP(B12,'B '!$A$2:$K$620,9,0)</f>
        <v>0</v>
      </c>
      <c r="K12">
        <v>1</v>
      </c>
      <c r="L12">
        <f>VLOOKUP(B12,'B '!$A$2:$K$620,11,0)</f>
        <v>225</v>
      </c>
    </row>
    <row r="13" spans="1:18" ht="15.6" customHeight="1" x14ac:dyDescent="0.25">
      <c r="A13" s="1">
        <v>2509735</v>
      </c>
      <c r="B13">
        <f>VLOOKUP(A13,'B '!$A$2:$K$620,1,0)</f>
        <v>2509735</v>
      </c>
      <c r="C13">
        <f>VLOOKUP(B13,'B '!$A$2:$K$620,2,0)</f>
        <v>4979</v>
      </c>
      <c r="D13">
        <f>VLOOKUP(B13,'B '!$A$2:$K$620,3,0)</f>
        <v>453988</v>
      </c>
      <c r="E13">
        <f>VLOOKUP(B13,'B '!$A$2:$K$620,4,0)</f>
        <v>4008838183960</v>
      </c>
      <c r="F13" t="str">
        <f>VLOOKUP(B13,'B '!$A$2:$K$620,5,0)</f>
        <v>Wenko</v>
      </c>
      <c r="G13" t="str">
        <f>VLOOKUP(B13,'B '!$A$2:$K$620,6,0)</f>
        <v>Hartwaren</v>
      </c>
      <c r="H13" t="str">
        <f>VLOOKUP(B13,'B '!$A$2:$K$620,7,0)</f>
        <v>Bad</v>
      </c>
      <c r="I13" t="str">
        <f>VLOOKUP(B13,'B '!$A$2:$K$620,8,0)</f>
        <v>Absenkautomatik-WC-Sitz "Palma" in Weiß</v>
      </c>
      <c r="J13">
        <f>VLOOKUP(B13,'B '!$A$2:$K$620,9,0)</f>
        <v>0</v>
      </c>
      <c r="K13">
        <v>1</v>
      </c>
      <c r="L13">
        <f>VLOOKUP(B13,'B '!$A$2:$K$620,11,0)</f>
        <v>69.95</v>
      </c>
    </row>
    <row r="14" spans="1:18" ht="15.6" customHeight="1" x14ac:dyDescent="0.25">
      <c r="A14" s="1">
        <v>20816952</v>
      </c>
      <c r="B14">
        <f>VLOOKUP(A14,'B '!$A$2:$K$620,1,0)</f>
        <v>20816952</v>
      </c>
      <c r="C14">
        <f>VLOOKUP(B14,'B '!$A$2:$K$620,2,0)</f>
        <v>40430</v>
      </c>
      <c r="D14">
        <f>VLOOKUP(B14,'B '!$A$2:$K$620,3,0)</f>
        <v>7371361</v>
      </c>
      <c r="E14">
        <f>VLOOKUP(B14,'B '!$A$2:$K$620,4,0)</f>
        <v>4008838224519</v>
      </c>
      <c r="F14" t="str">
        <f>VLOOKUP(B14,'B '!$A$2:$K$620,5,0)</f>
        <v>Wenko</v>
      </c>
      <c r="G14" t="str">
        <f>VLOOKUP(B14,'B '!$A$2:$K$620,6,0)</f>
        <v>Hartwaren</v>
      </c>
      <c r="H14" t="str">
        <f>VLOOKUP(B14,'B '!$A$2:$K$620,7,0)</f>
        <v>Bad</v>
      </c>
      <c r="I14" t="str">
        <f>VLOOKUP(B14,'B '!$A$2:$K$620,8,0)</f>
        <v>Edelstahl-WC-Garnitur "Lava" - (H)71 cm</v>
      </c>
      <c r="J14">
        <f>VLOOKUP(B14,'B '!$A$2:$K$620,9,0)</f>
        <v>0</v>
      </c>
      <c r="K14">
        <v>1</v>
      </c>
      <c r="L14">
        <f>VLOOKUP(B14,'B '!$A$2:$K$620,11,0)</f>
        <v>39.99</v>
      </c>
    </row>
    <row r="15" spans="1:18" ht="15.6" customHeight="1" x14ac:dyDescent="0.25">
      <c r="A15" s="1">
        <v>18309608</v>
      </c>
      <c r="B15">
        <f>VLOOKUP(A15,'B '!$A$2:$K$620,1,0)</f>
        <v>18309608</v>
      </c>
      <c r="C15">
        <f>VLOOKUP(B15,'B '!$A$2:$K$620,2,0)</f>
        <v>38177</v>
      </c>
      <c r="D15">
        <f>VLOOKUP(B15,'B '!$A$2:$K$620,3,0)</f>
        <v>6629852</v>
      </c>
      <c r="E15">
        <f>VLOOKUP(B15,'B '!$A$2:$K$620,4,0)</f>
        <v>8681875052497</v>
      </c>
      <c r="F15" t="str">
        <f>VLOOKUP(B15,'B '!$A$2:$K$620,5,0)</f>
        <v>Evila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Standleuchte in Braun/ Creme - (H)140 x Ø 38 cm</v>
      </c>
      <c r="J15">
        <f>VLOOKUP(B15,'B '!$A$2:$K$620,9,0)</f>
        <v>0</v>
      </c>
      <c r="K15">
        <v>1</v>
      </c>
      <c r="L15">
        <f>VLOOKUP(B15,'B '!$A$2:$K$620,11,0)</f>
        <v>81.22</v>
      </c>
    </row>
    <row r="16" spans="1:18" ht="15.6" customHeight="1" x14ac:dyDescent="0.25">
      <c r="A16" s="1">
        <v>18309608</v>
      </c>
      <c r="B16">
        <f>VLOOKUP(A16,'B '!$A$2:$K$620,1,0)</f>
        <v>18309608</v>
      </c>
      <c r="C16">
        <f>VLOOKUP(B16,'B '!$A$2:$K$620,2,0)</f>
        <v>38177</v>
      </c>
      <c r="D16">
        <f>VLOOKUP(B16,'B '!$A$2:$K$620,3,0)</f>
        <v>6629852</v>
      </c>
      <c r="E16">
        <f>VLOOKUP(B16,'B '!$A$2:$K$620,4,0)</f>
        <v>8681875052497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Standleuchte in Braun/ Creme - (H)140 x Ø 38 cm</v>
      </c>
      <c r="J16">
        <f>VLOOKUP(B16,'B '!$A$2:$K$620,9,0)</f>
        <v>0</v>
      </c>
      <c r="K16">
        <v>1</v>
      </c>
      <c r="L16">
        <f>VLOOKUP(B16,'B '!$A$2:$K$620,11,0)</f>
        <v>81.22</v>
      </c>
    </row>
    <row r="17" spans="1:12" ht="15.6" customHeight="1" x14ac:dyDescent="0.25">
      <c r="A17" s="1">
        <v>20865172</v>
      </c>
      <c r="B17">
        <f>VLOOKUP(A17,'B '!$A$2:$K$620,1,0)</f>
        <v>20865172</v>
      </c>
      <c r="C17">
        <f>VLOOKUP(B17,'B '!$A$2:$K$620,2,0)</f>
        <v>42072</v>
      </c>
      <c r="D17">
        <f>VLOOKUP(B17,'B '!$A$2:$K$620,3,0)</f>
        <v>7386191</v>
      </c>
      <c r="E17">
        <f>VLOOKUP(B17,'B '!$A$2:$K$620,4,0)</f>
        <v>3760093540209</v>
      </c>
      <c r="F17" t="str">
        <f>VLOOKUP(B17,'B '!$A$2:$K$620,5,0)</f>
        <v>lumisky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LED-Außenleuchte "Classy" mit Farbwechsel - (H)120 cm</v>
      </c>
      <c r="J17">
        <f>VLOOKUP(B17,'B '!$A$2:$K$620,9,0)</f>
        <v>0</v>
      </c>
      <c r="K17">
        <v>1</v>
      </c>
      <c r="L17">
        <f>VLOOKUP(B17,'B '!$A$2:$K$620,11,0)</f>
        <v>258.76</v>
      </c>
    </row>
    <row r="18" spans="1:12" ht="15.6" customHeight="1" x14ac:dyDescent="0.25">
      <c r="A18" s="1">
        <v>5848100</v>
      </c>
      <c r="B18">
        <f>VLOOKUP(A18,'B '!$A$2:$K$620,1,0)</f>
        <v>5848100</v>
      </c>
      <c r="C18">
        <f>VLOOKUP(B18,'B '!$A$2:$K$620,2,0)</f>
        <v>12051</v>
      </c>
      <c r="D18">
        <f>VLOOKUP(B18,'B '!$A$2:$K$620,3,0)</f>
        <v>2916981</v>
      </c>
      <c r="E18">
        <f>VLOOKUP(B18,'B '!$A$2:$K$620,4,0)</f>
        <v>4010340293600</v>
      </c>
      <c r="F18" t="str">
        <f>VLOOKUP(B18,'B '!$A$2:$K$620,5,0)</f>
        <v>Inter Link</v>
      </c>
      <c r="G18" t="str">
        <f>VLOOKUP(B18,'B '!$A$2:$K$620,6,0)</f>
        <v>Hartwaren</v>
      </c>
      <c r="H18" t="str">
        <f>VLOOKUP(B18,'B '!$A$2:$K$620,7,0)</f>
        <v>Möbel</v>
      </c>
      <c r="I18" t="str">
        <f>VLOOKUP(B18,'B '!$A$2:$K$620,8,0)</f>
        <v>Rollcontainer "Simon" in Weiß - (B)36 x (H)65 x (T)40 cm</v>
      </c>
      <c r="J18">
        <f>VLOOKUP(B18,'B '!$A$2:$K$620,9,0)</f>
        <v>0</v>
      </c>
      <c r="K18">
        <v>1</v>
      </c>
      <c r="L18">
        <f>VLOOKUP(B18,'B '!$A$2:$K$620,11,0)</f>
        <v>59.9</v>
      </c>
    </row>
    <row r="19" spans="1:12" ht="15.6" customHeight="1" x14ac:dyDescent="0.25">
      <c r="A19" s="1">
        <v>11920738</v>
      </c>
      <c r="B19">
        <f>VLOOKUP(A19,'B '!$A$2:$K$620,1,0)</f>
        <v>11920738</v>
      </c>
      <c r="C19">
        <f>VLOOKUP(B19,'B '!$A$2:$K$620,2,0)</f>
        <v>22399</v>
      </c>
      <c r="D19">
        <f>VLOOKUP(B19,'B '!$A$2:$K$620,3,0)</f>
        <v>4635335</v>
      </c>
      <c r="E19">
        <f>VLOOKUP(B19,'B '!$A$2:$K$620,4,0)</f>
        <v>8434169080092</v>
      </c>
      <c r="F19" t="str">
        <f>VLOOKUP(B19,'B '!$A$2:$K$620,5,0)</f>
        <v>Really Nice Things</v>
      </c>
      <c r="G19" t="str">
        <f>VLOOKUP(B19,'B '!$A$2:$K$620,6,0)</f>
        <v>Hartwaren</v>
      </c>
      <c r="H19" t="str">
        <f>VLOOKUP(B19,'B '!$A$2:$K$620,7,0)</f>
        <v>Möbel</v>
      </c>
      <c r="I19" t="str">
        <f>VLOOKUP(B19,'B '!$A$2:$K$620,8,0)</f>
        <v>Sideboard in Bunt - (B)115 x (H)68 x (T)36 cm</v>
      </c>
      <c r="J19">
        <f>VLOOKUP(B19,'B '!$A$2:$K$620,9,0)</f>
        <v>0</v>
      </c>
      <c r="K19">
        <f>VLOOKUP(B19,'B '!$A$2:$K$620,10,0)</f>
        <v>1</v>
      </c>
      <c r="L19">
        <f>VLOOKUP(B19,'B '!$A$2:$K$620,11,0)</f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4C48-AB0F-4859-8346-E0A8332D9FC5}">
  <dimension ref="A1:R16"/>
  <sheetViews>
    <sheetView workbookViewId="0">
      <selection activeCell="P7" sqref="P7"/>
    </sheetView>
  </sheetViews>
  <sheetFormatPr defaultRowHeight="15" x14ac:dyDescent="0.25"/>
  <cols>
    <col min="1" max="1" width="10" bestFit="1" customWidth="1"/>
    <col min="14" max="14" width="18.42578125" customWidth="1"/>
    <col min="15" max="15" width="9.42578125" bestFit="1" customWidth="1"/>
    <col min="18" max="18" width="10.710937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5.6" customHeight="1" x14ac:dyDescent="0.25">
      <c r="A2" s="1">
        <v>22553875</v>
      </c>
      <c r="B2">
        <f>VLOOKUP(A2,'B '!$A$2:$K$620,1,0)</f>
        <v>22553875</v>
      </c>
      <c r="C2">
        <f>VLOOKUP(B2,'B '!$A$2:$K$620,2,0)</f>
        <v>46443</v>
      </c>
      <c r="D2">
        <f>VLOOKUP(B2,'B '!$A$2:$K$620,3,0)</f>
        <v>7880838</v>
      </c>
      <c r="E2">
        <f>VLOOKUP(B2,'B '!$A$2:$K$620,4,0)</f>
        <v>100000399727</v>
      </c>
      <c r="F2" t="str">
        <f>VLOOKUP(B2,'B '!$A$2:$K$620,5,0)</f>
        <v>Magenta Home</v>
      </c>
      <c r="G2" t="str">
        <f>VLOOKUP(B2,'B '!$A$2:$K$620,6,0)</f>
        <v>Hartwaren</v>
      </c>
      <c r="H2" t="str">
        <f>VLOOKUP(B2,'B '!$A$2:$K$620,7,0)</f>
        <v>Deko</v>
      </c>
      <c r="I2" t="str">
        <f>VLOOKUP(B2,'B '!$A$2:$K$620,8,0)</f>
        <v>Gerahmtes Bild - (B)120 x (H)60 x (T)3 cm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69</v>
      </c>
      <c r="N2" s="8" t="s">
        <v>1037</v>
      </c>
      <c r="O2" s="14">
        <f>SUM(L2:L16)</f>
        <v>2615.1200000000003</v>
      </c>
      <c r="P2" s="14">
        <f>O2*8%</f>
        <v>209.20960000000002</v>
      </c>
      <c r="Q2" s="9">
        <v>0.08</v>
      </c>
      <c r="R2" s="4" t="s">
        <v>1040</v>
      </c>
    </row>
    <row r="3" spans="1:18" ht="15.6" customHeight="1" x14ac:dyDescent="0.25">
      <c r="A3" s="1">
        <v>5170992</v>
      </c>
      <c r="B3">
        <f>VLOOKUP(A3,'B '!$A$2:$K$620,1,0)</f>
        <v>5170992</v>
      </c>
      <c r="C3">
        <f>VLOOKUP(B3,'B '!$A$2:$K$620,2,0)</f>
        <v>10492</v>
      </c>
      <c r="D3">
        <f>VLOOKUP(B3,'B '!$A$2:$K$620,3,0)</f>
        <v>2768218</v>
      </c>
      <c r="E3">
        <f>VLOOKUP(B3,'B '!$A$2:$K$620,4,0)</f>
        <v>4010340401609</v>
      </c>
      <c r="F3" t="str">
        <f>VLOOKUP(B3,'B '!$A$2:$K$620,5,0)</f>
        <v>Inter Link SAS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Schreibtisch "Paco" in Blau/ Weiß - (B)109 x (H)88 x (T)55 cm</v>
      </c>
      <c r="J3">
        <f>VLOOKUP(B3,'B '!$A$2:$K$620,9,0)</f>
        <v>0</v>
      </c>
      <c r="K3">
        <f>VLOOKUP(B3,'B '!$A$2:$K$620,10,0)</f>
        <v>1</v>
      </c>
      <c r="L3">
        <f>VLOOKUP(B3,'B '!$A$2:$K$620,11,0)</f>
        <v>89</v>
      </c>
    </row>
    <row r="4" spans="1:18" ht="15.6" customHeight="1" x14ac:dyDescent="0.25">
      <c r="A4" s="1">
        <v>17889864</v>
      </c>
      <c r="B4">
        <f>VLOOKUP(A4,'B '!$A$2:$K$620,1,0)</f>
        <v>17889864</v>
      </c>
      <c r="C4">
        <f>VLOOKUP(B4,'B '!$A$2:$K$620,2,0)</f>
        <v>36629</v>
      </c>
      <c r="D4">
        <f>VLOOKUP(B4,'B '!$A$2:$K$620,3,0)</f>
        <v>6509091</v>
      </c>
      <c r="E4">
        <f>VLOOKUP(B4,'B '!$A$2:$K$620,4,0)</f>
        <v>8681181807927</v>
      </c>
      <c r="F4" t="str">
        <f>VLOOKUP(B4,'B '!$A$2:$K$620,5,0)</f>
        <v>Evila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Couchtisch "Pipra" in Weiß - (B)110 x (H)40 x (T)60 cm</v>
      </c>
      <c r="J4">
        <f>VLOOKUP(B4,'B '!$A$2:$K$620,9,0)</f>
        <v>0</v>
      </c>
      <c r="K4">
        <f>VLOOKUP(B4,'B '!$A$2:$K$620,10,0)</f>
        <v>1</v>
      </c>
      <c r="L4">
        <f>VLOOKUP(B4,'B '!$A$2:$K$620,11,0)</f>
        <v>430.03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ht="15.6" customHeight="1" x14ac:dyDescent="0.25">
      <c r="A5" s="1">
        <v>17842539</v>
      </c>
      <c r="B5">
        <f>VLOOKUP(A5,'B '!$A$2:$K$620,1,0)</f>
        <v>17842539</v>
      </c>
      <c r="C5">
        <f>VLOOKUP(B5,'B '!$A$2:$K$620,2,0)</f>
        <v>37280</v>
      </c>
      <c r="D5">
        <f>VLOOKUP(B5,'B '!$A$2:$K$620,3,0)</f>
        <v>6494488</v>
      </c>
      <c r="E5">
        <f>VLOOKUP(B5,'B '!$A$2:$K$620,4,0)</f>
        <v>3760119732861</v>
      </c>
      <c r="F5" t="str">
        <f>VLOOKUP(B5,'B '!$A$2:$K$620,5,0)</f>
        <v>lumisky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LED-Dekoleuchte "Bobby" mit Farbwechsel - Ø 60 cm</v>
      </c>
      <c r="J5">
        <f>VLOOKUP(B5,'B '!$A$2:$K$620,9,0)</f>
        <v>0</v>
      </c>
      <c r="K5">
        <v>1</v>
      </c>
      <c r="L5">
        <f>VLOOKUP(B5,'B '!$A$2:$K$620,11,0)</f>
        <v>177</v>
      </c>
      <c r="N5" s="8" t="s">
        <v>1037</v>
      </c>
      <c r="O5" s="14">
        <f>SUM(L2:L16)</f>
        <v>2615.1200000000003</v>
      </c>
      <c r="P5" s="14">
        <f>O5*7%</f>
        <v>183.05840000000003</v>
      </c>
      <c r="Q5" s="9">
        <v>7.4999999999999997E-2</v>
      </c>
      <c r="R5" s="4" t="s">
        <v>1041</v>
      </c>
    </row>
    <row r="6" spans="1:18" ht="15.6" customHeight="1" x14ac:dyDescent="0.25">
      <c r="A6" s="1">
        <v>17842539</v>
      </c>
      <c r="B6">
        <f>VLOOKUP(A6,'B '!$A$2:$K$620,1,0)</f>
        <v>17842539</v>
      </c>
      <c r="C6">
        <f>VLOOKUP(B6,'B '!$A$2:$K$620,2,0)</f>
        <v>37280</v>
      </c>
      <c r="D6">
        <f>VLOOKUP(B6,'B '!$A$2:$K$620,3,0)</f>
        <v>6494488</v>
      </c>
      <c r="E6">
        <f>VLOOKUP(B6,'B '!$A$2:$K$620,4,0)</f>
        <v>3760119732861</v>
      </c>
      <c r="F6" t="str">
        <f>VLOOKUP(B6,'B '!$A$2:$K$620,5,0)</f>
        <v>lumisky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LED-Dekoleuchte "Bobby" mit Farbwechsel - Ø 60 cm</v>
      </c>
      <c r="J6">
        <f>VLOOKUP(B6,'B '!$A$2:$K$620,9,0)</f>
        <v>0</v>
      </c>
      <c r="K6">
        <v>1</v>
      </c>
      <c r="L6">
        <f>VLOOKUP(B6,'B '!$A$2:$K$620,11,0)</f>
        <v>177</v>
      </c>
    </row>
    <row r="7" spans="1:18" ht="15.6" customHeight="1" x14ac:dyDescent="0.25">
      <c r="A7" s="1">
        <v>21799398</v>
      </c>
      <c r="B7">
        <f>VLOOKUP(A7,'B '!$A$2:$K$620,1,0)</f>
        <v>21799398</v>
      </c>
      <c r="C7">
        <f>VLOOKUP(B7,'B '!$A$2:$K$620,2,0)</f>
        <v>44653</v>
      </c>
      <c r="D7">
        <f>VLOOKUP(B7,'B '!$A$2:$K$620,3,0)</f>
        <v>7653958</v>
      </c>
      <c r="E7">
        <f>VLOOKUP(B7,'B '!$A$2:$K$620,4,0)</f>
        <v>8681875143683</v>
      </c>
      <c r="F7" t="str">
        <f>VLOOKUP(B7,'B '!$A$2:$K$620,5,0)</f>
        <v>Scandinavia Concept</v>
      </c>
      <c r="G7" t="str">
        <f>VLOOKUP(B7,'B '!$A$2:$K$620,6,0)</f>
        <v>Hartwaren</v>
      </c>
      <c r="H7" t="str">
        <f>VLOOKUP(B7,'B '!$A$2:$K$620,7,0)</f>
        <v>Deko</v>
      </c>
      <c r="I7" t="str">
        <f>VLOOKUP(B7,'B '!$A$2:$K$620,8,0)</f>
        <v>Wandtafel in Walnuss - (B)100 x (H)60 x (T)4 cm</v>
      </c>
      <c r="J7">
        <f>VLOOKUP(B7,'B '!$A$2:$K$620,9,0)</f>
        <v>0</v>
      </c>
      <c r="K7">
        <v>1</v>
      </c>
      <c r="L7">
        <f>VLOOKUP(B7,'B '!$A$2:$K$620,11,0)</f>
        <v>96.28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ht="15.6" customHeight="1" x14ac:dyDescent="0.25">
      <c r="A8" s="1">
        <v>24380624</v>
      </c>
      <c r="B8">
        <f>VLOOKUP(A8,'B '!$A$2:$K$620,1,0)</f>
        <v>24380624</v>
      </c>
      <c r="C8">
        <f>VLOOKUP(B8,'B '!$A$2:$K$620,2,0)</f>
        <v>44649</v>
      </c>
      <c r="D8">
        <f>VLOOKUP(B8,'B '!$A$2:$K$620,3,0)</f>
        <v>8446433</v>
      </c>
      <c r="E8">
        <f>VLOOKUP(B8,'B '!$A$2:$K$620,4,0)</f>
        <v>8681875052558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Standleuchte "Ayd" in Schwarz/ Braun - (H)140 cm</v>
      </c>
      <c r="J8">
        <f>VLOOKUP(B8,'B '!$A$2:$K$620,9,0)</f>
        <v>0</v>
      </c>
      <c r="K8">
        <v>1</v>
      </c>
      <c r="L8">
        <f>VLOOKUP(B8,'B '!$A$2:$K$620,11,0)</f>
        <v>87</v>
      </c>
      <c r="N8" s="8" t="s">
        <v>1037</v>
      </c>
      <c r="O8" s="14">
        <f>SUM(L2:L16)</f>
        <v>2615.1200000000003</v>
      </c>
      <c r="P8" s="14">
        <f>O8*6.5%</f>
        <v>169.98280000000003</v>
      </c>
      <c r="Q8" s="9">
        <v>6.5000000000000002E-2</v>
      </c>
      <c r="R8" s="4" t="s">
        <v>1042</v>
      </c>
    </row>
    <row r="9" spans="1:18" ht="15.6" customHeight="1" x14ac:dyDescent="0.25">
      <c r="A9" s="1">
        <v>24380624</v>
      </c>
      <c r="B9">
        <f>VLOOKUP(A9,'B '!$A$2:$K$620,1,0)</f>
        <v>24380624</v>
      </c>
      <c r="C9">
        <f>VLOOKUP(B9,'B '!$A$2:$K$620,2,0)</f>
        <v>44649</v>
      </c>
      <c r="D9">
        <f>VLOOKUP(B9,'B '!$A$2:$K$620,3,0)</f>
        <v>8446433</v>
      </c>
      <c r="E9">
        <f>VLOOKUP(B9,'B '!$A$2:$K$620,4,0)</f>
        <v>8681875052558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"Ayd" in Schwarz/ Braun - (H)140 cm</v>
      </c>
      <c r="J9">
        <f>VLOOKUP(B9,'B '!$A$2:$K$620,9,0)</f>
        <v>0</v>
      </c>
      <c r="K9">
        <v>1</v>
      </c>
      <c r="L9">
        <f>VLOOKUP(B9,'B '!$A$2:$K$620,11,0)</f>
        <v>87</v>
      </c>
    </row>
    <row r="10" spans="1:18" ht="15.6" customHeight="1" x14ac:dyDescent="0.25">
      <c r="A10" s="1">
        <v>24380624</v>
      </c>
      <c r="B10">
        <f>VLOOKUP(A10,'B '!$A$2:$K$620,1,0)</f>
        <v>24380624</v>
      </c>
      <c r="C10">
        <f>VLOOKUP(B10,'B '!$A$2:$K$620,2,0)</f>
        <v>44649</v>
      </c>
      <c r="D10">
        <f>VLOOKUP(B10,'B '!$A$2:$K$620,3,0)</f>
        <v>8446433</v>
      </c>
      <c r="E10">
        <f>VLOOKUP(B10,'B '!$A$2:$K$620,4,0)</f>
        <v>8681875052558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"Ayd" in Schwarz/ Braun - (H)140 cm</v>
      </c>
      <c r="J10">
        <f>VLOOKUP(B10,'B '!$A$2:$K$620,9,0)</f>
        <v>0</v>
      </c>
      <c r="K10">
        <v>1</v>
      </c>
      <c r="L10">
        <f>VLOOKUP(B10,'B '!$A$2:$K$620,11,0)</f>
        <v>87</v>
      </c>
    </row>
    <row r="11" spans="1:18" ht="15.6" customHeight="1" x14ac:dyDescent="0.25">
      <c r="A11" s="1">
        <v>24353360</v>
      </c>
      <c r="B11">
        <f>VLOOKUP(A11,'B '!$A$2:$K$620,1,0)</f>
        <v>24353360</v>
      </c>
      <c r="C11">
        <f>VLOOKUP(B11,'B '!$A$2:$K$620,2,0)</f>
        <v>42498</v>
      </c>
      <c r="D11">
        <f>VLOOKUP(B11,'B '!$A$2:$K$620,3,0)</f>
        <v>8436416</v>
      </c>
      <c r="E11">
        <f>VLOOKUP(B11,'B '!$A$2:$K$620,4,0)</f>
        <v>8051836280854</v>
      </c>
      <c r="F11" t="str">
        <f>VLOOKUP(B11,'B '!$A$2:$K$620,5,0)</f>
        <v>Bizzotto</v>
      </c>
      <c r="G11" t="str">
        <f>VLOOKUP(B11,'B '!$A$2:$K$620,6,0)</f>
        <v>Hartwaren</v>
      </c>
      <c r="H11" t="str">
        <f>VLOOKUP(B11,'B '!$A$2:$K$620,7,0)</f>
        <v>Deko</v>
      </c>
      <c r="I11" t="str">
        <f>VLOOKUP(B11,'B '!$A$2:$K$620,8,0)</f>
        <v>Kunstdruck - (B)82,6 x (H)122,6 x (T)4,3 cm</v>
      </c>
      <c r="J11">
        <f>VLOOKUP(B11,'B '!$A$2:$K$620,9,0)</f>
        <v>0</v>
      </c>
      <c r="K11">
        <v>1</v>
      </c>
      <c r="L11">
        <f>VLOOKUP(B11,'B '!$A$2:$K$620,11,0)</f>
        <v>132</v>
      </c>
    </row>
    <row r="12" spans="1:18" ht="15.6" customHeight="1" x14ac:dyDescent="0.25">
      <c r="A12" s="1">
        <v>20074670</v>
      </c>
      <c r="B12">
        <f>VLOOKUP(A12,'B '!$A$2:$K$620,1,0)</f>
        <v>20074670</v>
      </c>
      <c r="C12">
        <f>VLOOKUP(B12,'B '!$A$2:$K$620,2,0)</f>
        <v>40451</v>
      </c>
      <c r="D12">
        <f>VLOOKUP(B12,'B '!$A$2:$K$620,3,0)</f>
        <v>7152212</v>
      </c>
      <c r="E12">
        <f>VLOOKUP(B12,'B '!$A$2:$K$620,4,0)</f>
        <v>8681875268089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Bad</v>
      </c>
      <c r="I12" t="str">
        <f>VLOOKUP(B12,'B '!$A$2:$K$620,8,0)</f>
        <v>Badschrank "Calencia" in Weiß - (B)19 x (H)55 x (T)60 cm</v>
      </c>
      <c r="J12">
        <f>VLOOKUP(B12,'B '!$A$2:$K$620,9,0)</f>
        <v>0</v>
      </c>
      <c r="K12">
        <v>1</v>
      </c>
      <c r="L12">
        <f>VLOOKUP(B12,'B '!$A$2:$K$620,11,0)</f>
        <v>456.91</v>
      </c>
    </row>
    <row r="13" spans="1:18" ht="15.6" customHeight="1" x14ac:dyDescent="0.25">
      <c r="A13" s="1">
        <v>17885167</v>
      </c>
      <c r="B13">
        <f>VLOOKUP(A13,'B '!$A$2:$K$620,1,0)</f>
        <v>17885167</v>
      </c>
      <c r="C13">
        <f>VLOOKUP(B13,'B '!$A$2:$K$620,2,0)</f>
        <v>34620</v>
      </c>
      <c r="D13">
        <f>VLOOKUP(B13,'B '!$A$2:$K$620,3,0)</f>
        <v>6508150</v>
      </c>
      <c r="E13">
        <f>VLOOKUP(B13,'B '!$A$2:$K$620,4,0)</f>
        <v>4020607502406</v>
      </c>
      <c r="F13" t="str">
        <f>VLOOKUP(B13,'B '!$A$2:$K$620,5,0)</f>
        <v>Boltze</v>
      </c>
      <c r="G13" t="str">
        <f>VLOOKUP(B13,'B '!$A$2:$K$620,6,0)</f>
        <v>Hartwaren</v>
      </c>
      <c r="H13" t="str">
        <f>VLOOKUP(B13,'B '!$A$2:$K$620,7,0)</f>
        <v>Deko</v>
      </c>
      <c r="I13" t="str">
        <f>VLOOKUP(B13,'B '!$A$2:$K$620,8,0)</f>
        <v>2er-Set: Laternen "Alyson" in Grau</v>
      </c>
      <c r="J13">
        <f>VLOOKUP(B13,'B '!$A$2:$K$620,9,0)</f>
        <v>0</v>
      </c>
      <c r="K13">
        <v>1</v>
      </c>
      <c r="L13">
        <f>VLOOKUP(B13,'B '!$A$2:$K$620,11,0)</f>
        <v>199</v>
      </c>
    </row>
    <row r="14" spans="1:18" ht="15.6" customHeight="1" x14ac:dyDescent="0.25">
      <c r="A14" s="1">
        <v>17842539</v>
      </c>
      <c r="B14">
        <f>VLOOKUP(A14,'B '!$A$2:$K$620,1,0)</f>
        <v>17842539</v>
      </c>
      <c r="C14">
        <f>VLOOKUP(B14,'B '!$A$2:$K$620,2,0)</f>
        <v>37280</v>
      </c>
      <c r="D14">
        <f>VLOOKUP(B14,'B '!$A$2:$K$620,3,0)</f>
        <v>6494488</v>
      </c>
      <c r="E14">
        <f>VLOOKUP(B14,'B '!$A$2:$K$620,4,0)</f>
        <v>3760119732861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LED-Dekoleuchte "Bobby" mit Farbwechsel - Ø 60 cm</v>
      </c>
      <c r="J14">
        <f>VLOOKUP(B14,'B '!$A$2:$K$620,9,0)</f>
        <v>0</v>
      </c>
      <c r="K14">
        <v>1</v>
      </c>
      <c r="L14">
        <f>VLOOKUP(B14,'B '!$A$2:$K$620,11,0)</f>
        <v>177</v>
      </c>
    </row>
    <row r="15" spans="1:18" ht="15.6" customHeight="1" x14ac:dyDescent="0.25">
      <c r="A15" s="1">
        <v>17842538</v>
      </c>
      <c r="B15">
        <f>VLOOKUP(A15,'B '!$A$2:$K$620,1,0)</f>
        <v>17842538</v>
      </c>
      <c r="C15">
        <f>VLOOKUP(B15,'B '!$A$2:$K$620,2,0)</f>
        <v>37280</v>
      </c>
      <c r="D15">
        <f>VLOOKUP(B15,'B '!$A$2:$K$620,3,0)</f>
        <v>6494487</v>
      </c>
      <c r="E15">
        <f>VLOOKUP(B15,'B '!$A$2:$K$620,4,0)</f>
        <v>3760119732854</v>
      </c>
      <c r="F15" t="str">
        <f>VLOOKUP(B15,'B '!$A$2:$K$620,5,0)</f>
        <v>lumisky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LED-Dekoleuchte "Bobby" mit Farbwechsel - Ø 50 cm</v>
      </c>
      <c r="J15">
        <f>VLOOKUP(B15,'B '!$A$2:$K$620,9,0)</f>
        <v>0</v>
      </c>
      <c r="K15">
        <v>1</v>
      </c>
      <c r="L15">
        <f>VLOOKUP(B15,'B '!$A$2:$K$620,11,0)</f>
        <v>141</v>
      </c>
    </row>
    <row r="16" spans="1:18" ht="15.6" customHeight="1" x14ac:dyDescent="0.25">
      <c r="A16" s="1">
        <v>29729073</v>
      </c>
      <c r="B16">
        <f>VLOOKUP(A16,'B '!$A$2:$K$620,1,0)</f>
        <v>29729073</v>
      </c>
      <c r="C16">
        <f>VLOOKUP(B16,'B '!$A$2:$K$620,2,0)</f>
        <v>55118</v>
      </c>
      <c r="D16">
        <f>VLOOKUP(B16,'B '!$A$2:$K$620,3,0)</f>
        <v>10054823</v>
      </c>
      <c r="E16">
        <f>VLOOKUP(B16,'B '!$A$2:$K$620,4,0)</f>
        <v>4000984165968</v>
      </c>
      <c r="F16" t="str">
        <f>VLOOKUP(B16,'B '!$A$2:$K$620,5,0)</f>
        <v>britax römer</v>
      </c>
      <c r="G16" t="str">
        <f>VLOOKUP(B16,'B '!$A$2:$K$620,6,0)</f>
        <v>Hartwaren</v>
      </c>
      <c r="H16" t="str">
        <f>VLOOKUP(B16,'B '!$A$2:$K$620,7,0)</f>
        <v>Kinderwagen und Co</v>
      </c>
      <c r="I16" t="str">
        <f>VLOOKUP(B16,'B '!$A$2:$K$620,8,0)</f>
        <v>Kindersitz "Kidfix 2 S" in Grau/ Anthrazit - Gruppe 2/3</v>
      </c>
      <c r="J16">
        <f>VLOOKUP(B16,'B '!$A$2:$K$620,9,0)</f>
        <v>0</v>
      </c>
      <c r="K16">
        <f>VLOOKUP(B16,'B '!$A$2:$K$620,10,0)</f>
        <v>1</v>
      </c>
      <c r="L16">
        <f>VLOOKUP(B16,'B '!$A$2:$K$620,11,0)</f>
        <v>209.9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6DEE-740F-4FC5-9F84-736D06D209CD}">
  <dimension ref="A1:R35"/>
  <sheetViews>
    <sheetView workbookViewId="0">
      <selection activeCell="R9" sqref="R9"/>
    </sheetView>
  </sheetViews>
  <sheetFormatPr defaultRowHeight="15" x14ac:dyDescent="0.25"/>
  <cols>
    <col min="14" max="14" width="18.5703125" customWidth="1"/>
    <col min="15" max="15" width="9.42578125" bestFit="1" customWidth="1"/>
    <col min="18" max="18" width="12.285156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5.6" customHeight="1" x14ac:dyDescent="0.25">
      <c r="A2" s="1">
        <v>23180628</v>
      </c>
      <c r="B2">
        <f>VLOOKUP(A2,'B '!$A$2:$K$620,1,0)</f>
        <v>23180628</v>
      </c>
      <c r="C2">
        <f>VLOOKUP(B2,'B '!$A$2:$K$620,2,0)</f>
        <v>44655</v>
      </c>
      <c r="D2">
        <f>VLOOKUP(B2,'B '!$A$2:$K$620,3,0)</f>
        <v>8081778</v>
      </c>
      <c r="E2">
        <f>VLOOKUP(B2,'B '!$A$2:$K$620,4,0)</f>
        <v>8681875471878</v>
      </c>
      <c r="F2" t="str">
        <f>VLOOKUP(B2,'B '!$A$2:$K$620,5,0)</f>
        <v>Opviq</v>
      </c>
      <c r="G2" t="str">
        <f>VLOOKUP(B2,'B '!$A$2:$K$620,6,0)</f>
        <v>Hartwaren</v>
      </c>
      <c r="H2" t="str">
        <f>VLOOKUP(B2,'B '!$A$2:$K$620,7,0)</f>
        <v>Lampen &amp; Leuchten</v>
      </c>
      <c r="I2" t="str">
        <f>VLOOKUP(B2,'B '!$A$2:$K$620,8,0)</f>
        <v>Deckenleuchte "Abaküs" in Schwarz - (B)124 x (T)33 cm</v>
      </c>
      <c r="J2">
        <f>VLOOKUP(B2,'B '!$A$2:$K$620,9,0)</f>
        <v>0</v>
      </c>
      <c r="K2">
        <v>1</v>
      </c>
      <c r="L2">
        <f>VLOOKUP(B2,'B '!$A$2:$K$620,11,0)</f>
        <v>471</v>
      </c>
      <c r="N2" s="8" t="s">
        <v>1037</v>
      </c>
      <c r="O2" s="14">
        <f>SUM(L2:L35)</f>
        <v>4776.6699999999983</v>
      </c>
      <c r="P2" s="14">
        <f>O2*8%</f>
        <v>382.13359999999989</v>
      </c>
      <c r="Q2" s="9">
        <v>0.08</v>
      </c>
      <c r="R2" s="4" t="s">
        <v>1040</v>
      </c>
    </row>
    <row r="3" spans="1:18" ht="15.6" customHeight="1" x14ac:dyDescent="0.25">
      <c r="A3" s="1">
        <v>25097903</v>
      </c>
      <c r="B3">
        <f>VLOOKUP(A3,'B '!$A$2:$K$620,1,0)</f>
        <v>25097903</v>
      </c>
      <c r="C3">
        <f>VLOOKUP(B3,'B '!$A$2:$K$620,2,0)</f>
        <v>48528</v>
      </c>
      <c r="D3">
        <f>VLOOKUP(B3,'B '!$A$2:$K$620,3,0)</f>
        <v>8660927</v>
      </c>
      <c r="E3">
        <f>VLOOKUP(B3,'B '!$A$2:$K$620,4,0)</f>
        <v>8681875502763</v>
      </c>
      <c r="F3" t="str">
        <f>VLOOKUP(B3,'B '!$A$2:$K$620,5,0)</f>
        <v>ABERTO DESIGN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in Schwarz/ Gold - (B)17 x (H)120 x (T)30 cm</v>
      </c>
      <c r="J3">
        <f>VLOOKUP(B3,'B '!$A$2:$K$620,9,0)</f>
        <v>0</v>
      </c>
      <c r="K3">
        <v>1</v>
      </c>
      <c r="L3">
        <f>VLOOKUP(B3,'B '!$A$2:$K$620,11,0)</f>
        <v>137.38999999999999</v>
      </c>
    </row>
    <row r="4" spans="1:18" ht="15.6" customHeight="1" x14ac:dyDescent="0.25">
      <c r="A4" s="1">
        <v>24380621</v>
      </c>
      <c r="B4">
        <f>VLOOKUP(A4,'B '!$A$2:$K$620,1,0)</f>
        <v>24380621</v>
      </c>
      <c r="C4">
        <f>VLOOKUP(B4,'B '!$A$2:$K$620,2,0)</f>
        <v>44649</v>
      </c>
      <c r="D4">
        <f>VLOOKUP(B4,'B '!$A$2:$K$620,3,0)</f>
        <v>8446430</v>
      </c>
      <c r="E4">
        <f>VLOOKUP(B4,'B '!$A$2:$K$620,4,0)</f>
        <v>8681875052510</v>
      </c>
      <c r="F4" t="str">
        <f>VLOOKUP(B4,'B '!$A$2:$K$620,5,0)</f>
        <v>Evila</v>
      </c>
      <c r="G4" t="str">
        <f>VLOOKUP(B4,'B '!$A$2:$K$620,6,0)</f>
        <v>Hartwaren</v>
      </c>
      <c r="H4" t="str">
        <f>VLOOKUP(B4,'B '!$A$2:$K$620,7,0)</f>
        <v>Lampen &amp; Leuchten</v>
      </c>
      <c r="I4" t="str">
        <f>VLOOKUP(B4,'B '!$A$2:$K$620,8,0)</f>
        <v>Standleuchte "Ayd" in Grau/ Braun - (H)140 cm</v>
      </c>
      <c r="J4">
        <f>VLOOKUP(B4,'B '!$A$2:$K$620,9,0)</f>
        <v>0</v>
      </c>
      <c r="K4">
        <v>1</v>
      </c>
      <c r="L4">
        <f>VLOOKUP(B4,'B '!$A$2:$K$620,11,0)</f>
        <v>87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5.6" customHeight="1" x14ac:dyDescent="0.25">
      <c r="A5" s="1">
        <v>21320012</v>
      </c>
      <c r="B5">
        <f>VLOOKUP(A5,'B '!$A$2:$K$620,1,0)</f>
        <v>21320012</v>
      </c>
      <c r="C5">
        <f>VLOOKUP(B5,'B '!$A$2:$K$620,2,0)</f>
        <v>44646</v>
      </c>
      <c r="D5">
        <f>VLOOKUP(B5,'B '!$A$2:$K$620,3,0)</f>
        <v>7513962</v>
      </c>
      <c r="E5">
        <f>VLOOKUP(B5,'B '!$A$2:$K$620,4,0)</f>
        <v>8681875156614</v>
      </c>
      <c r="F5" t="str">
        <f>VLOOKUP(B5,'B '!$A$2:$K$620,5,0)</f>
        <v>Evila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Standleuchte "Ayd" in Gelb - (H)140 cm</v>
      </c>
      <c r="J5">
        <f>VLOOKUP(B5,'B '!$A$2:$K$620,9,0)</f>
        <v>0</v>
      </c>
      <c r="K5">
        <v>1</v>
      </c>
      <c r="L5">
        <f>VLOOKUP(B5,'B '!$A$2:$K$620,11,0)</f>
        <v>85</v>
      </c>
      <c r="N5" s="8" t="s">
        <v>1037</v>
      </c>
      <c r="O5" s="14">
        <f>SUM(L2:L35)</f>
        <v>4776.6699999999983</v>
      </c>
      <c r="P5" s="14">
        <f>O5*7%</f>
        <v>334.36689999999993</v>
      </c>
      <c r="Q5" s="9">
        <v>7.4999999999999997E-2</v>
      </c>
      <c r="R5" s="8" t="s">
        <v>1041</v>
      </c>
    </row>
    <row r="6" spans="1:18" ht="15.6" customHeight="1" x14ac:dyDescent="0.25">
      <c r="A6" s="1">
        <v>24380621</v>
      </c>
      <c r="B6">
        <f>VLOOKUP(A6,'B '!$A$2:$K$620,1,0)</f>
        <v>24380621</v>
      </c>
      <c r="C6">
        <f>VLOOKUP(B6,'B '!$A$2:$K$620,2,0)</f>
        <v>44649</v>
      </c>
      <c r="D6">
        <f>VLOOKUP(B6,'B '!$A$2:$K$620,3,0)</f>
        <v>8446430</v>
      </c>
      <c r="E6">
        <f>VLOOKUP(B6,'B '!$A$2:$K$620,4,0)</f>
        <v>8681875052510</v>
      </c>
      <c r="F6" t="str">
        <f>VLOOKUP(B6,'B '!$A$2:$K$620,5,0)</f>
        <v>Evila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Standleuchte "Ayd" in Grau/ Braun - (H)140 cm</v>
      </c>
      <c r="J6">
        <f>VLOOKUP(B6,'B '!$A$2:$K$620,9,0)</f>
        <v>0</v>
      </c>
      <c r="K6">
        <v>1</v>
      </c>
      <c r="L6">
        <f>VLOOKUP(B6,'B '!$A$2:$K$620,11,0)</f>
        <v>87</v>
      </c>
    </row>
    <row r="7" spans="1:18" ht="15.6" customHeight="1" x14ac:dyDescent="0.25">
      <c r="A7" s="1">
        <v>24380621</v>
      </c>
      <c r="B7">
        <f>VLOOKUP(A7,'B '!$A$2:$K$620,1,0)</f>
        <v>24380621</v>
      </c>
      <c r="C7">
        <f>VLOOKUP(B7,'B '!$A$2:$K$620,2,0)</f>
        <v>44649</v>
      </c>
      <c r="D7">
        <f>VLOOKUP(B7,'B '!$A$2:$K$620,3,0)</f>
        <v>8446430</v>
      </c>
      <c r="E7">
        <f>VLOOKUP(B7,'B '!$A$2:$K$620,4,0)</f>
        <v>8681875052510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"Ayd" in Grau/ Braun - (H)140 cm</v>
      </c>
      <c r="J7">
        <f>VLOOKUP(B7,'B '!$A$2:$K$620,9,0)</f>
        <v>0</v>
      </c>
      <c r="K7">
        <v>1</v>
      </c>
      <c r="L7">
        <f>VLOOKUP(B7,'B '!$A$2:$K$620,11,0)</f>
        <v>87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5.6" customHeight="1" x14ac:dyDescent="0.25">
      <c r="A8" s="1">
        <v>24380621</v>
      </c>
      <c r="B8">
        <f>VLOOKUP(A8,'B '!$A$2:$K$620,1,0)</f>
        <v>24380621</v>
      </c>
      <c r="C8">
        <f>VLOOKUP(B8,'B '!$A$2:$K$620,2,0)</f>
        <v>44649</v>
      </c>
      <c r="D8">
        <f>VLOOKUP(B8,'B '!$A$2:$K$620,3,0)</f>
        <v>8446430</v>
      </c>
      <c r="E8">
        <f>VLOOKUP(B8,'B '!$A$2:$K$620,4,0)</f>
        <v>8681875052510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Standleuchte "Ayd" in Grau/ Braun - (H)140 cm</v>
      </c>
      <c r="J8">
        <f>VLOOKUP(B8,'B '!$A$2:$K$620,9,0)</f>
        <v>0</v>
      </c>
      <c r="K8">
        <v>1</v>
      </c>
      <c r="L8">
        <f>VLOOKUP(B8,'B '!$A$2:$K$620,11,0)</f>
        <v>87</v>
      </c>
      <c r="N8" s="8" t="s">
        <v>1037</v>
      </c>
      <c r="O8" s="14">
        <f>SUM(L2:L35)</f>
        <v>4776.6699999999983</v>
      </c>
      <c r="P8" s="14">
        <f>O8*6.5%</f>
        <v>310.48354999999992</v>
      </c>
      <c r="Q8" s="9">
        <v>6.5000000000000002E-2</v>
      </c>
      <c r="R8" s="4" t="s">
        <v>1042</v>
      </c>
    </row>
    <row r="9" spans="1:18" ht="15.6" customHeight="1" x14ac:dyDescent="0.25">
      <c r="A9" s="1">
        <v>24380621</v>
      </c>
      <c r="B9">
        <f>VLOOKUP(A9,'B '!$A$2:$K$620,1,0)</f>
        <v>24380621</v>
      </c>
      <c r="C9">
        <f>VLOOKUP(B9,'B '!$A$2:$K$620,2,0)</f>
        <v>44649</v>
      </c>
      <c r="D9">
        <f>VLOOKUP(B9,'B '!$A$2:$K$620,3,0)</f>
        <v>8446430</v>
      </c>
      <c r="E9">
        <f>VLOOKUP(B9,'B '!$A$2:$K$620,4,0)</f>
        <v>8681875052510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"Ayd" in Grau/ Braun - (H)140 cm</v>
      </c>
      <c r="J9">
        <f>VLOOKUP(B9,'B '!$A$2:$K$620,9,0)</f>
        <v>0</v>
      </c>
      <c r="K9">
        <v>1</v>
      </c>
      <c r="L9">
        <f>VLOOKUP(B9,'B '!$A$2:$K$620,11,0)</f>
        <v>87</v>
      </c>
    </row>
    <row r="10" spans="1:18" ht="15.6" customHeight="1" x14ac:dyDescent="0.25">
      <c r="A10" s="1">
        <v>24380624</v>
      </c>
      <c r="B10">
        <f>VLOOKUP(A10,'B '!$A$2:$K$620,1,0)</f>
        <v>24380624</v>
      </c>
      <c r="C10">
        <f>VLOOKUP(B10,'B '!$A$2:$K$620,2,0)</f>
        <v>44649</v>
      </c>
      <c r="D10">
        <f>VLOOKUP(B10,'B '!$A$2:$K$620,3,0)</f>
        <v>8446433</v>
      </c>
      <c r="E10">
        <f>VLOOKUP(B10,'B '!$A$2:$K$620,4,0)</f>
        <v>8681875052558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"Ayd" in Schwarz/ Braun - (H)140 cm</v>
      </c>
      <c r="J10">
        <f>VLOOKUP(B10,'B '!$A$2:$K$620,9,0)</f>
        <v>0</v>
      </c>
      <c r="K10">
        <v>1</v>
      </c>
      <c r="L10">
        <f>VLOOKUP(B10,'B '!$A$2:$K$620,11,0)</f>
        <v>87</v>
      </c>
    </row>
    <row r="11" spans="1:18" ht="15.6" customHeight="1" x14ac:dyDescent="0.25">
      <c r="A11" s="1">
        <v>20074670</v>
      </c>
      <c r="B11">
        <f>VLOOKUP(A11,'B '!$A$2:$K$620,1,0)</f>
        <v>20074670</v>
      </c>
      <c r="C11">
        <f>VLOOKUP(B11,'B '!$A$2:$K$620,2,0)</f>
        <v>40451</v>
      </c>
      <c r="D11">
        <f>VLOOKUP(B11,'B '!$A$2:$K$620,3,0)</f>
        <v>7152212</v>
      </c>
      <c r="E11">
        <f>VLOOKUP(B11,'B '!$A$2:$K$620,4,0)</f>
        <v>8681875268089</v>
      </c>
      <c r="F11" t="str">
        <f>VLOOKUP(B11,'B '!$A$2:$K$620,5,0)</f>
        <v>Evila</v>
      </c>
      <c r="G11" t="str">
        <f>VLOOKUP(B11,'B '!$A$2:$K$620,6,0)</f>
        <v>Hartwaren</v>
      </c>
      <c r="H11" t="str">
        <f>VLOOKUP(B11,'B '!$A$2:$K$620,7,0)</f>
        <v>Bad</v>
      </c>
      <c r="I11" t="str">
        <f>VLOOKUP(B11,'B '!$A$2:$K$620,8,0)</f>
        <v>Badschrank "Calencia" in Weiß - (B)19 x (H)55 x (T)60 cm</v>
      </c>
      <c r="J11">
        <f>VLOOKUP(B11,'B '!$A$2:$K$620,9,0)</f>
        <v>0</v>
      </c>
      <c r="K11">
        <v>1</v>
      </c>
      <c r="L11">
        <f>VLOOKUP(B11,'B '!$A$2:$K$620,11,0)</f>
        <v>456.91</v>
      </c>
    </row>
    <row r="12" spans="1:18" ht="15.6" customHeight="1" x14ac:dyDescent="0.25">
      <c r="A12" s="1">
        <v>20823070</v>
      </c>
      <c r="B12">
        <f>VLOOKUP(A12,'B '!$A$2:$K$620,1,0)</f>
        <v>20823070</v>
      </c>
      <c r="C12">
        <f>VLOOKUP(B12,'B '!$A$2:$K$620,2,0)</f>
        <v>42955</v>
      </c>
      <c r="D12">
        <f>VLOOKUP(B12,'B '!$A$2:$K$620,3,0)</f>
        <v>7373820</v>
      </c>
      <c r="E12">
        <f>VLOOKUP(B12,'B '!$A$2:$K$620,4,0)</f>
        <v>8681875072099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Möbel</v>
      </c>
      <c r="I12" t="str">
        <f>VLOOKUP(B12,'B '!$A$2:$K$620,8,0)</f>
        <v>2er-Set: Wandregale "Aa007" in Walnuss - (B)70 x (H)22 x (T)12 cm</v>
      </c>
      <c r="J12">
        <f>VLOOKUP(B12,'B '!$A$2:$K$620,9,0)</f>
        <v>0</v>
      </c>
      <c r="K12">
        <v>1</v>
      </c>
      <c r="L12">
        <f>VLOOKUP(B12,'B '!$A$2:$K$620,11,0)</f>
        <v>185</v>
      </c>
    </row>
    <row r="13" spans="1:18" ht="15.6" customHeight="1" x14ac:dyDescent="0.25">
      <c r="A13" s="1">
        <v>20865172</v>
      </c>
      <c r="B13">
        <f>VLOOKUP(A13,'B '!$A$2:$K$620,1,0)</f>
        <v>20865172</v>
      </c>
      <c r="C13">
        <f>VLOOKUP(B13,'B '!$A$2:$K$620,2,0)</f>
        <v>42072</v>
      </c>
      <c r="D13">
        <f>VLOOKUP(B13,'B '!$A$2:$K$620,3,0)</f>
        <v>7386191</v>
      </c>
      <c r="E13">
        <f>VLOOKUP(B13,'B '!$A$2:$K$620,4,0)</f>
        <v>3760093540209</v>
      </c>
      <c r="F13" t="str">
        <f>VLOOKUP(B13,'B '!$A$2:$K$620,5,0)</f>
        <v>lumisky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LED-Außenleuchte "Classy" mit Farbwechsel - (H)120 cm</v>
      </c>
      <c r="J13">
        <f>VLOOKUP(B13,'B '!$A$2:$K$620,9,0)</f>
        <v>0</v>
      </c>
      <c r="K13">
        <v>1</v>
      </c>
      <c r="L13">
        <f>VLOOKUP(B13,'B '!$A$2:$K$620,11,0)</f>
        <v>258.76</v>
      </c>
    </row>
    <row r="14" spans="1:18" ht="15.6" customHeight="1" x14ac:dyDescent="0.25">
      <c r="A14" s="1">
        <v>18309608</v>
      </c>
      <c r="B14">
        <f>VLOOKUP(A14,'B '!$A$2:$K$620,1,0)</f>
        <v>18309608</v>
      </c>
      <c r="C14">
        <f>VLOOKUP(B14,'B '!$A$2:$K$620,2,0)</f>
        <v>38177</v>
      </c>
      <c r="D14">
        <f>VLOOKUP(B14,'B '!$A$2:$K$620,3,0)</f>
        <v>6629852</v>
      </c>
      <c r="E14">
        <f>VLOOKUP(B14,'B '!$A$2:$K$620,4,0)</f>
        <v>8681875052497</v>
      </c>
      <c r="F14" t="str">
        <f>VLOOKUP(B14,'B '!$A$2:$K$620,5,0)</f>
        <v>Evila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Standleuchte in Braun/ Creme - (H)140 x Ø 38 cm</v>
      </c>
      <c r="J14">
        <f>VLOOKUP(B14,'B '!$A$2:$K$620,9,0)</f>
        <v>0</v>
      </c>
      <c r="K14">
        <v>1</v>
      </c>
      <c r="L14">
        <f>VLOOKUP(B14,'B '!$A$2:$K$620,11,0)</f>
        <v>81.22</v>
      </c>
    </row>
    <row r="15" spans="1:18" ht="15.6" customHeight="1" x14ac:dyDescent="0.25">
      <c r="A15" s="1">
        <v>18309605</v>
      </c>
      <c r="B15">
        <f>VLOOKUP(A15,'B '!$A$2:$K$620,1,0)</f>
        <v>18309605</v>
      </c>
      <c r="C15">
        <f>VLOOKUP(B15,'B '!$A$2:$K$620,2,0)</f>
        <v>38177</v>
      </c>
      <c r="D15">
        <f>VLOOKUP(B15,'B '!$A$2:$K$620,3,0)</f>
        <v>6629849</v>
      </c>
      <c r="E15">
        <f>VLOOKUP(B15,'B '!$A$2:$K$620,4,0)</f>
        <v>8681875052442</v>
      </c>
      <c r="F15" t="str">
        <f>VLOOKUP(B15,'B '!$A$2:$K$620,5,0)</f>
        <v>Evila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Standleuchte "Ayd" in Natur/ Grau - (H)140 cm</v>
      </c>
      <c r="J15">
        <f>VLOOKUP(B15,'B '!$A$2:$K$620,9,0)</f>
        <v>0</v>
      </c>
      <c r="K15">
        <v>1</v>
      </c>
      <c r="L15">
        <f>VLOOKUP(B15,'B '!$A$2:$K$620,11,0)</f>
        <v>81.22</v>
      </c>
    </row>
    <row r="16" spans="1:18" ht="15.6" customHeight="1" x14ac:dyDescent="0.25">
      <c r="A16" s="1">
        <v>18309608</v>
      </c>
      <c r="B16">
        <f>VLOOKUP(A16,'B '!$A$2:$K$620,1,0)</f>
        <v>18309608</v>
      </c>
      <c r="C16">
        <f>VLOOKUP(B16,'B '!$A$2:$K$620,2,0)</f>
        <v>38177</v>
      </c>
      <c r="D16">
        <f>VLOOKUP(B16,'B '!$A$2:$K$620,3,0)</f>
        <v>6629852</v>
      </c>
      <c r="E16">
        <f>VLOOKUP(B16,'B '!$A$2:$K$620,4,0)</f>
        <v>8681875052497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Standleuchte in Braun/ Creme - (H)140 x Ø 38 cm</v>
      </c>
      <c r="J16">
        <f>VLOOKUP(B16,'B '!$A$2:$K$620,9,0)</f>
        <v>0</v>
      </c>
      <c r="K16">
        <v>1</v>
      </c>
      <c r="L16">
        <f>VLOOKUP(B16,'B '!$A$2:$K$620,11,0)</f>
        <v>81.22</v>
      </c>
    </row>
    <row r="17" spans="1:12" ht="15.6" customHeight="1" x14ac:dyDescent="0.25">
      <c r="A17" s="1">
        <v>24380621</v>
      </c>
      <c r="B17">
        <f>VLOOKUP(A17,'B '!$A$2:$K$620,1,0)</f>
        <v>24380621</v>
      </c>
      <c r="C17">
        <f>VLOOKUP(B17,'B '!$A$2:$K$620,2,0)</f>
        <v>44649</v>
      </c>
      <c r="D17">
        <f>VLOOKUP(B17,'B '!$A$2:$K$620,3,0)</f>
        <v>8446430</v>
      </c>
      <c r="E17">
        <f>VLOOKUP(B17,'B '!$A$2:$K$620,4,0)</f>
        <v>8681875052510</v>
      </c>
      <c r="F17" t="str">
        <f>VLOOKUP(B17,'B '!$A$2:$K$620,5,0)</f>
        <v>Evila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Standleuchte "Ayd" in Grau/ Braun - (H)140 cm</v>
      </c>
      <c r="J17">
        <f>VLOOKUP(B17,'B '!$A$2:$K$620,9,0)</f>
        <v>0</v>
      </c>
      <c r="K17">
        <v>1</v>
      </c>
      <c r="L17">
        <f>VLOOKUP(B17,'B '!$A$2:$K$620,11,0)</f>
        <v>87</v>
      </c>
    </row>
    <row r="18" spans="1:12" ht="15.6" customHeight="1" x14ac:dyDescent="0.25">
      <c r="A18" s="1">
        <v>24380621</v>
      </c>
      <c r="B18">
        <f>VLOOKUP(A18,'B '!$A$2:$K$620,1,0)</f>
        <v>24380621</v>
      </c>
      <c r="C18">
        <f>VLOOKUP(B18,'B '!$A$2:$K$620,2,0)</f>
        <v>44649</v>
      </c>
      <c r="D18">
        <f>VLOOKUP(B18,'B '!$A$2:$K$620,3,0)</f>
        <v>8446430</v>
      </c>
      <c r="E18">
        <f>VLOOKUP(B18,'B '!$A$2:$K$620,4,0)</f>
        <v>8681875052510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Standleuchte "Ayd" in Grau/ Braun - (H)140 cm</v>
      </c>
      <c r="J18">
        <f>VLOOKUP(B18,'B '!$A$2:$K$620,9,0)</f>
        <v>0</v>
      </c>
      <c r="K18">
        <v>1</v>
      </c>
      <c r="L18">
        <f>VLOOKUP(B18,'B '!$A$2:$K$620,11,0)</f>
        <v>87</v>
      </c>
    </row>
    <row r="19" spans="1:12" ht="15.6" customHeight="1" x14ac:dyDescent="0.25">
      <c r="A19" s="1">
        <v>21320012</v>
      </c>
      <c r="B19">
        <f>VLOOKUP(A19,'B '!$A$2:$K$620,1,0)</f>
        <v>21320012</v>
      </c>
      <c r="C19">
        <f>VLOOKUP(B19,'B '!$A$2:$K$620,2,0)</f>
        <v>44646</v>
      </c>
      <c r="D19">
        <f>VLOOKUP(B19,'B '!$A$2:$K$620,3,0)</f>
        <v>7513962</v>
      </c>
      <c r="E19">
        <f>VLOOKUP(B19,'B '!$A$2:$K$620,4,0)</f>
        <v>8681875156614</v>
      </c>
      <c r="F19" t="str">
        <f>VLOOKUP(B19,'B '!$A$2:$K$620,5,0)</f>
        <v>Evila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Standleuchte "Ayd" in Gelb - (H)140 cm</v>
      </c>
      <c r="J19">
        <f>VLOOKUP(B19,'B '!$A$2:$K$620,9,0)</f>
        <v>0</v>
      </c>
      <c r="K19">
        <v>1</v>
      </c>
      <c r="L19">
        <f>VLOOKUP(B19,'B '!$A$2:$K$620,11,0)</f>
        <v>85</v>
      </c>
    </row>
    <row r="20" spans="1:12" ht="15.6" customHeight="1" x14ac:dyDescent="0.25">
      <c r="A20" s="1">
        <v>24380621</v>
      </c>
      <c r="B20">
        <f>VLOOKUP(A20,'B '!$A$2:$K$620,1,0)</f>
        <v>24380621</v>
      </c>
      <c r="C20">
        <f>VLOOKUP(B20,'B '!$A$2:$K$620,2,0)</f>
        <v>44649</v>
      </c>
      <c r="D20">
        <f>VLOOKUP(B20,'B '!$A$2:$K$620,3,0)</f>
        <v>8446430</v>
      </c>
      <c r="E20">
        <f>VLOOKUP(B20,'B '!$A$2:$K$620,4,0)</f>
        <v>8681875052510</v>
      </c>
      <c r="F20" t="str">
        <f>VLOOKUP(B20,'B '!$A$2:$K$620,5,0)</f>
        <v>Evila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"Ayd" in Grau/ Braun - (H)140 cm</v>
      </c>
      <c r="J20">
        <f>VLOOKUP(B20,'B '!$A$2:$K$620,9,0)</f>
        <v>0</v>
      </c>
      <c r="K20">
        <v>1</v>
      </c>
      <c r="L20">
        <f>VLOOKUP(B20,'B '!$A$2:$K$620,11,0)</f>
        <v>87</v>
      </c>
    </row>
    <row r="21" spans="1:12" ht="15.6" customHeight="1" x14ac:dyDescent="0.25">
      <c r="A21" s="1">
        <v>18309608</v>
      </c>
      <c r="B21">
        <f>VLOOKUP(A21,'B '!$A$2:$K$620,1,0)</f>
        <v>18309608</v>
      </c>
      <c r="C21">
        <f>VLOOKUP(B21,'B '!$A$2:$K$620,2,0)</f>
        <v>38177</v>
      </c>
      <c r="D21">
        <f>VLOOKUP(B21,'B '!$A$2:$K$620,3,0)</f>
        <v>6629852</v>
      </c>
      <c r="E21">
        <f>VLOOKUP(B21,'B '!$A$2:$K$620,4,0)</f>
        <v>8681875052497</v>
      </c>
      <c r="F21" t="str">
        <f>VLOOKUP(B21,'B '!$A$2:$K$620,5,0)</f>
        <v>Evila</v>
      </c>
      <c r="G21" t="str">
        <f>VLOOKUP(B21,'B '!$A$2:$K$620,6,0)</f>
        <v>Hartwaren</v>
      </c>
      <c r="H21" t="str">
        <f>VLOOKUP(B21,'B '!$A$2:$K$620,7,0)</f>
        <v>Lampen &amp; Leuchten</v>
      </c>
      <c r="I21" t="str">
        <f>VLOOKUP(B21,'B '!$A$2:$K$620,8,0)</f>
        <v>Standleuchte in Braun/ Creme - (H)140 x Ø 38 cm</v>
      </c>
      <c r="J21">
        <f>VLOOKUP(B21,'B '!$A$2:$K$620,9,0)</f>
        <v>0</v>
      </c>
      <c r="K21">
        <v>1</v>
      </c>
      <c r="L21">
        <f>VLOOKUP(B21,'B '!$A$2:$K$620,11,0)</f>
        <v>81.22</v>
      </c>
    </row>
    <row r="22" spans="1:12" ht="15.6" customHeight="1" x14ac:dyDescent="0.25">
      <c r="A22" s="1">
        <v>3662973</v>
      </c>
      <c r="B22">
        <f>VLOOKUP(A22,'B '!$A$2:$K$620,1,0)</f>
        <v>3662973</v>
      </c>
      <c r="C22">
        <f>VLOOKUP(B22,'B '!$A$2:$K$620,2,0)</f>
        <v>7636</v>
      </c>
      <c r="D22">
        <f>VLOOKUP(B22,'B '!$A$2:$K$620,3,0)</f>
        <v>2421560</v>
      </c>
      <c r="E22">
        <f>VLOOKUP(B22,'B '!$A$2:$K$620,4,0)</f>
        <v>4004519125038</v>
      </c>
      <c r="F22" t="str">
        <f>VLOOKUP(B22,'B '!$A$2:$K$620,5,0)</f>
        <v>WESCO</v>
      </c>
      <c r="G22" t="str">
        <f>VLOOKUP(B22,'B '!$A$2:$K$620,6,0)</f>
        <v>Hartwaren</v>
      </c>
      <c r="H22" t="str">
        <f>VLOOKUP(B22,'B '!$A$2:$K$620,7,0)</f>
        <v>Haushaltswaren</v>
      </c>
      <c r="I22" t="str">
        <f>VLOOKUP(B22,'B '!$A$2:$K$620,8,0)</f>
        <v>Push-Eimer "Pushboy Jr." in Rot - 22 l</v>
      </c>
      <c r="J22">
        <f>VLOOKUP(B22,'B '!$A$2:$K$620,9,0)</f>
        <v>0</v>
      </c>
      <c r="K22">
        <v>1</v>
      </c>
      <c r="L22">
        <f>VLOOKUP(B22,'B '!$A$2:$K$620,11,0)</f>
        <v>88.95</v>
      </c>
    </row>
    <row r="23" spans="1:12" ht="15.6" customHeight="1" x14ac:dyDescent="0.25">
      <c r="A23" s="1">
        <v>18602995</v>
      </c>
      <c r="B23">
        <f>VLOOKUP(A23,'B '!$A$2:$K$620,1,0)</f>
        <v>18602995</v>
      </c>
      <c r="C23">
        <f>VLOOKUP(B23,'B '!$A$2:$K$620,2,0)</f>
        <v>33721</v>
      </c>
      <c r="D23">
        <f>VLOOKUP(B23,'B '!$A$2:$K$620,3,0)</f>
        <v>6715975</v>
      </c>
      <c r="E23">
        <f>VLOOKUP(B23,'B '!$A$2:$K$620,4,0)</f>
        <v>4008838415931</v>
      </c>
      <c r="F23" t="str">
        <f>VLOOKUP(B23,'B '!$A$2:$K$620,5,0)</f>
        <v>Wenko</v>
      </c>
      <c r="G23" t="str">
        <f>VLOOKUP(B23,'B '!$A$2:$K$620,6,0)</f>
        <v>Hartwaren</v>
      </c>
      <c r="H23" t="str">
        <f>VLOOKUP(B23,'B '!$A$2:$K$620,7,0)</f>
        <v>Haushaltswaren</v>
      </c>
      <c r="I23" t="str">
        <f>VLOOKUP(B23,'B '!$A$2:$K$620,8,0)</f>
        <v>Edelstahl-Treteimer "Easy Close Studio" in Silber - 30 l</v>
      </c>
      <c r="J23">
        <f>VLOOKUP(B23,'B '!$A$2:$K$620,9,0)</f>
        <v>0</v>
      </c>
      <c r="K23">
        <v>1</v>
      </c>
      <c r="L23">
        <f>VLOOKUP(B23,'B '!$A$2:$K$620,11,0)</f>
        <v>99.99</v>
      </c>
    </row>
    <row r="24" spans="1:12" ht="15.6" customHeight="1" x14ac:dyDescent="0.25">
      <c r="A24" s="1">
        <v>22500321</v>
      </c>
      <c r="B24">
        <f>VLOOKUP(A24,'B '!$A$2:$K$620,1,0)</f>
        <v>22500321</v>
      </c>
      <c r="C24">
        <f>VLOOKUP(B24,'B '!$A$2:$K$620,2,0)</f>
        <v>41984</v>
      </c>
      <c r="D24">
        <f>VLOOKUP(B24,'B '!$A$2:$K$620,3,0)</f>
        <v>7862628</v>
      </c>
      <c r="E24">
        <f>VLOOKUP(B24,'B '!$A$2:$K$620,4,0)</f>
        <v>4260628028312</v>
      </c>
      <c r="F24" t="str">
        <f>VLOOKUP(B24,'B '!$A$2:$K$620,5,0)</f>
        <v>NORTHRUGS</v>
      </c>
      <c r="G24" t="str">
        <f>VLOOKUP(B24,'B '!$A$2:$K$620,6,0)</f>
        <v>Hartwaren</v>
      </c>
      <c r="H24" t="str">
        <f>VLOOKUP(B24,'B '!$A$2:$K$620,7,0)</f>
        <v>Möbel</v>
      </c>
      <c r="I24" t="str">
        <f>VLOOKUP(B24,'B '!$A$2:$K$620,8,0)</f>
        <v>Pouf "Sahara" in Creme/ Schwarz</v>
      </c>
      <c r="J24" t="str">
        <f>VLOOKUP(B24,'B '!$A$2:$K$620,9,0)</f>
        <v>48x48 cm</v>
      </c>
      <c r="K24">
        <v>1</v>
      </c>
      <c r="L24">
        <f>VLOOKUP(B24,'B '!$A$2:$K$620,11,0)</f>
        <v>139.9</v>
      </c>
    </row>
    <row r="25" spans="1:12" ht="15.6" customHeight="1" x14ac:dyDescent="0.25">
      <c r="A25" s="1">
        <v>21930521</v>
      </c>
      <c r="B25">
        <f>VLOOKUP(A25,'B '!$A$2:$K$620,1,0)</f>
        <v>21930521</v>
      </c>
      <c r="C25">
        <f>VLOOKUP(B25,'B '!$A$2:$K$620,2,0)</f>
        <v>40431</v>
      </c>
      <c r="D25">
        <f>VLOOKUP(B25,'B '!$A$2:$K$620,3,0)</f>
        <v>7688763</v>
      </c>
      <c r="E25">
        <f>VLOOKUP(B25,'B '!$A$2:$K$620,4,0)</f>
        <v>4008838273098</v>
      </c>
      <c r="F25" t="str">
        <f>VLOOKUP(B25,'B '!$A$2:$K$620,5,0)</f>
        <v>Wenko</v>
      </c>
      <c r="G25" t="str">
        <f>VLOOKUP(B25,'B '!$A$2:$K$620,6,0)</f>
        <v>Hartwaren</v>
      </c>
      <c r="H25" t="str">
        <f>VLOOKUP(B25,'B '!$A$2:$K$620,7,0)</f>
        <v>Bad</v>
      </c>
      <c r="I25" t="str">
        <f>VLOOKUP(B25,'B '!$A$2:$K$620,8,0)</f>
        <v>WC-Garnitur "Rivalta" in Schwarz - (H)70 cm</v>
      </c>
      <c r="J25">
        <f>VLOOKUP(B25,'B '!$A$2:$K$620,9,0)</f>
        <v>0</v>
      </c>
      <c r="K25">
        <v>1</v>
      </c>
      <c r="L25">
        <f>VLOOKUP(B25,'B '!$A$2:$K$620,11,0)</f>
        <v>39.99</v>
      </c>
    </row>
    <row r="26" spans="1:12" ht="15.6" customHeight="1" x14ac:dyDescent="0.25">
      <c r="A26" s="1">
        <v>20816952</v>
      </c>
      <c r="B26">
        <f>VLOOKUP(A26,'B '!$A$2:$K$620,1,0)</f>
        <v>20816952</v>
      </c>
      <c r="C26">
        <f>VLOOKUP(B26,'B '!$A$2:$K$620,2,0)</f>
        <v>40430</v>
      </c>
      <c r="D26">
        <f>VLOOKUP(B26,'B '!$A$2:$K$620,3,0)</f>
        <v>7371361</v>
      </c>
      <c r="E26">
        <f>VLOOKUP(B26,'B '!$A$2:$K$620,4,0)</f>
        <v>4008838224519</v>
      </c>
      <c r="F26" t="str">
        <f>VLOOKUP(B26,'B '!$A$2:$K$620,5,0)</f>
        <v>Wenko</v>
      </c>
      <c r="G26" t="str">
        <f>VLOOKUP(B26,'B '!$A$2:$K$620,6,0)</f>
        <v>Hartwaren</v>
      </c>
      <c r="H26" t="str">
        <f>VLOOKUP(B26,'B '!$A$2:$K$620,7,0)</f>
        <v>Bad</v>
      </c>
      <c r="I26" t="str">
        <f>VLOOKUP(B26,'B '!$A$2:$K$620,8,0)</f>
        <v>Edelstahl-WC-Garnitur "Lava" - (H)71 cm</v>
      </c>
      <c r="J26">
        <f>VLOOKUP(B26,'B '!$A$2:$K$620,9,0)</f>
        <v>0</v>
      </c>
      <c r="K26">
        <v>1</v>
      </c>
      <c r="L26">
        <f>VLOOKUP(B26,'B '!$A$2:$K$620,11,0)</f>
        <v>39.99</v>
      </c>
    </row>
    <row r="27" spans="1:12" ht="15.6" customHeight="1" x14ac:dyDescent="0.25">
      <c r="A27" s="1">
        <v>19252186</v>
      </c>
      <c r="B27">
        <f>VLOOKUP(A27,'B '!$A$2:$K$620,1,0)</f>
        <v>19252186</v>
      </c>
      <c r="C27">
        <f>VLOOKUP(B27,'B '!$A$2:$K$620,2,0)</f>
        <v>33723</v>
      </c>
      <c r="D27">
        <f>VLOOKUP(B27,'B '!$A$2:$K$620,3,0)</f>
        <v>6914312</v>
      </c>
      <c r="E27">
        <f>VLOOKUP(B27,'B '!$A$2:$K$620,4,0)</f>
        <v>8004976624958</v>
      </c>
      <c r="F27" t="str">
        <f>VLOOKUP(B27,'B '!$A$2:$K$620,5,0)</f>
        <v>Trendy Kitchen by EXCÉLSA</v>
      </c>
      <c r="G27" t="str">
        <f>VLOOKUP(B27,'B '!$A$2:$K$620,6,0)</f>
        <v>Hartwaren</v>
      </c>
      <c r="H27" t="str">
        <f>VLOOKUP(B27,'B '!$A$2:$K$620,7,0)</f>
        <v>Gedeckter Tisch</v>
      </c>
      <c r="I27" t="str">
        <f>VLOOKUP(B27,'B '!$A$2:$K$620,8,0)</f>
        <v>18tlg. Tafelservice in Bunt</v>
      </c>
      <c r="J27">
        <f>VLOOKUP(B27,'B '!$A$2:$K$620,9,0)</f>
        <v>0</v>
      </c>
      <c r="K27">
        <v>1</v>
      </c>
      <c r="L27">
        <f>VLOOKUP(B27,'B '!$A$2:$K$620,11,0)</f>
        <v>150</v>
      </c>
    </row>
    <row r="28" spans="1:12" ht="15.6" customHeight="1" x14ac:dyDescent="0.25">
      <c r="A28" s="1">
        <v>24380600</v>
      </c>
      <c r="B28">
        <f>VLOOKUP(A28,'B '!$A$2:$K$620,1,0)</f>
        <v>24380600</v>
      </c>
      <c r="C28">
        <f>VLOOKUP(B28,'B '!$A$2:$K$620,2,0)</f>
        <v>44649</v>
      </c>
      <c r="D28">
        <f>VLOOKUP(B28,'B '!$A$2:$K$620,3,0)</f>
        <v>8446409</v>
      </c>
      <c r="E28">
        <f>VLOOKUP(B28,'B '!$A$2:$K$620,4,0)</f>
        <v>8681875547894</v>
      </c>
      <c r="F28" t="str">
        <f>VLOOKUP(B28,'B '!$A$2:$K$620,5,0)</f>
        <v>ABERTO DESIGN</v>
      </c>
      <c r="G28" t="str">
        <f>VLOOKUP(B28,'B '!$A$2:$K$620,6,0)</f>
        <v>Hartwaren</v>
      </c>
      <c r="H28" t="str">
        <f>VLOOKUP(B28,'B '!$A$2:$K$620,7,0)</f>
        <v>Deko</v>
      </c>
      <c r="I28" t="str">
        <f>VLOOKUP(B28,'B '!$A$2:$K$620,8,0)</f>
        <v>Wanddekor "It's a Good" - (B)58 x (H)58 cm</v>
      </c>
      <c r="J28">
        <f>VLOOKUP(B28,'B '!$A$2:$K$620,9,0)</f>
        <v>0</v>
      </c>
      <c r="K28">
        <v>1</v>
      </c>
      <c r="L28">
        <f>VLOOKUP(B28,'B '!$A$2:$K$620,11,0)</f>
        <v>141.4</v>
      </c>
    </row>
    <row r="29" spans="1:12" ht="15.6" customHeight="1" x14ac:dyDescent="0.25">
      <c r="A29" s="1">
        <v>20888424</v>
      </c>
      <c r="B29">
        <f>VLOOKUP(A29,'B '!$A$2:$K$620,1,0)</f>
        <v>20888424</v>
      </c>
      <c r="C29">
        <f>VLOOKUP(B29,'B '!$A$2:$K$620,2,0)</f>
        <v>43214</v>
      </c>
      <c r="D29">
        <f>VLOOKUP(B29,'B '!$A$2:$K$620,3,0)</f>
        <v>7392599</v>
      </c>
      <c r="E29">
        <f>VLOOKUP(B29,'B '!$A$2:$K$620,4,0)</f>
        <v>8004976395827</v>
      </c>
      <c r="F29" t="str">
        <f>VLOOKUP(B29,'B '!$A$2:$K$620,5,0)</f>
        <v>Trendy Kitchen by EXCÉLSA</v>
      </c>
      <c r="G29" t="str">
        <f>VLOOKUP(B29,'B '!$A$2:$K$620,6,0)</f>
        <v>Hartwaren</v>
      </c>
      <c r="H29" t="str">
        <f>VLOOKUP(B29,'B '!$A$2:$K$620,7,0)</f>
        <v>Gedeckter Tisch</v>
      </c>
      <c r="I29" t="str">
        <f>VLOOKUP(B29,'B '!$A$2:$K$620,8,0)</f>
        <v>Trendy Kitchen by EXCÉLSA Geschirr  in weiß_blau</v>
      </c>
      <c r="J29">
        <f>VLOOKUP(B29,'B '!$A$2:$K$620,9,0)</f>
        <v>0</v>
      </c>
      <c r="K29">
        <v>1</v>
      </c>
      <c r="L29">
        <f>VLOOKUP(B29,'B '!$A$2:$K$620,11,0)</f>
        <v>121.32</v>
      </c>
    </row>
    <row r="30" spans="1:12" ht="15.6" customHeight="1" x14ac:dyDescent="0.25">
      <c r="A30" s="1">
        <v>25097576</v>
      </c>
      <c r="B30">
        <f>VLOOKUP(A30,'B '!$A$2:$K$620,1,0)</f>
        <v>25097576</v>
      </c>
      <c r="C30">
        <f>VLOOKUP(B30,'B '!$A$2:$K$620,2,0)</f>
        <v>48528</v>
      </c>
      <c r="D30">
        <f>VLOOKUP(B30,'B '!$A$2:$K$620,3,0)</f>
        <v>8660600</v>
      </c>
      <c r="E30">
        <f>VLOOKUP(B30,'B '!$A$2:$K$620,4,0)</f>
        <v>8681875501452</v>
      </c>
      <c r="F30" t="str">
        <f>VLOOKUP(B30,'B '!$A$2:$K$620,5,0)</f>
        <v>Mioli</v>
      </c>
      <c r="G30" t="str">
        <f>VLOOKUP(B30,'B '!$A$2:$K$620,6,0)</f>
        <v>Hartwaren</v>
      </c>
      <c r="H30" t="str">
        <f>VLOOKUP(B30,'B '!$A$2:$K$620,7,0)</f>
        <v>Lampen &amp; Leuchten</v>
      </c>
      <c r="I30" t="str">
        <f>VLOOKUP(B30,'B '!$A$2:$K$620,8,0)</f>
        <v>Deckenleuchte "Damar" in Schwarz/ Weiß - (B)43 x (T)15 cm</v>
      </c>
      <c r="J30">
        <f>VLOOKUP(B30,'B '!$A$2:$K$620,9,0)</f>
        <v>0</v>
      </c>
      <c r="K30">
        <v>1</v>
      </c>
      <c r="L30">
        <f>VLOOKUP(B30,'B '!$A$2:$K$620,11,0)</f>
        <v>134.15</v>
      </c>
    </row>
    <row r="31" spans="1:12" ht="15.6" customHeight="1" x14ac:dyDescent="0.25">
      <c r="A31" s="1">
        <v>20865173</v>
      </c>
      <c r="B31">
        <f>VLOOKUP(A31,'B '!$A$2:$K$620,1,0)</f>
        <v>20865173</v>
      </c>
      <c r="C31">
        <f>VLOOKUP(B31,'B '!$A$2:$K$620,2,0)</f>
        <v>42072</v>
      </c>
      <c r="D31">
        <f>VLOOKUP(B31,'B '!$A$2:$K$620,3,0)</f>
        <v>7386192</v>
      </c>
      <c r="E31">
        <f>VLOOKUP(B31,'B '!$A$2:$K$620,4,0)</f>
        <v>3760093540216</v>
      </c>
      <c r="F31" t="str">
        <f>VLOOKUP(B31,'B '!$A$2:$K$620,5,0)</f>
        <v>lumisky</v>
      </c>
      <c r="G31" t="str">
        <f>VLOOKUP(B31,'B '!$A$2:$K$620,6,0)</f>
        <v>Hartwaren</v>
      </c>
      <c r="H31" t="str">
        <f>VLOOKUP(B31,'B '!$A$2:$K$620,7,0)</f>
        <v>Lampen &amp; Leuchten</v>
      </c>
      <c r="I31" t="str">
        <f>VLOOKUP(B31,'B '!$A$2:$K$620,8,0)</f>
        <v>LED-Außenleuchte "Standy" mit Farbwechsel - (H)150 cm</v>
      </c>
      <c r="J31">
        <f>VLOOKUP(B31,'B '!$A$2:$K$620,9,0)</f>
        <v>0</v>
      </c>
      <c r="K31">
        <v>1</v>
      </c>
      <c r="L31">
        <f>VLOOKUP(B31,'B '!$A$2:$K$620,11,0)</f>
        <v>177</v>
      </c>
    </row>
    <row r="32" spans="1:12" ht="15.6" customHeight="1" x14ac:dyDescent="0.25">
      <c r="A32" s="1">
        <v>29659418</v>
      </c>
      <c r="B32">
        <f>VLOOKUP(A32,'B '!$A$2:$K$620,1,0)</f>
        <v>29659418</v>
      </c>
      <c r="C32">
        <f>VLOOKUP(B32,'B '!$A$2:$K$620,2,0)</f>
        <v>48774</v>
      </c>
      <c r="D32">
        <f>VLOOKUP(B32,'B '!$A$2:$K$620,3,0)</f>
        <v>10021850</v>
      </c>
      <c r="E32">
        <f>VLOOKUP(B32,'B '!$A$2:$K$620,4,0)</f>
        <v>8681875791518</v>
      </c>
      <c r="F32" t="str">
        <f>VLOOKUP(B32,'B '!$A$2:$K$620,5,0)</f>
        <v>Scandinavia Concept</v>
      </c>
      <c r="G32" t="str">
        <f>VLOOKUP(B32,'B '!$A$2:$K$620,6,0)</f>
        <v>Hartwaren</v>
      </c>
      <c r="H32" t="str">
        <f>VLOOKUP(B32,'B '!$A$2:$K$620,7,0)</f>
        <v>Möbel</v>
      </c>
      <c r="I32" t="str">
        <f>VLOOKUP(B32,'B '!$A$2:$K$620,8,0)</f>
        <v>Tabletttisch "Gusto" in Hellbraun/ Schwarz - (B)60 x (H)35 x (T)24,5 cm</v>
      </c>
      <c r="J32">
        <f>VLOOKUP(B32,'B '!$A$2:$K$620,9,0)</f>
        <v>0</v>
      </c>
      <c r="K32">
        <v>1</v>
      </c>
      <c r="L32">
        <f>VLOOKUP(B32,'B '!$A$2:$K$620,11,0)</f>
        <v>97.74</v>
      </c>
    </row>
    <row r="33" spans="1:12" ht="15.6" customHeight="1" x14ac:dyDescent="0.25">
      <c r="A33" s="1">
        <v>19328125</v>
      </c>
      <c r="B33">
        <f>VLOOKUP(A33,'B '!$A$2:$K$620,1,0)</f>
        <v>19328125</v>
      </c>
      <c r="C33">
        <f>VLOOKUP(B33,'B '!$A$2:$K$620,2,0)</f>
        <v>34011</v>
      </c>
      <c r="D33">
        <f>VLOOKUP(B33,'B '!$A$2:$K$620,3,0)</f>
        <v>6935088</v>
      </c>
      <c r="E33">
        <f>VLOOKUP(B33,'B '!$A$2:$K$620,4,0)</f>
        <v>3664944071068</v>
      </c>
      <c r="F33" t="str">
        <f>VLOOKUP(B33,'B '!$A$2:$K$620,5,0)</f>
        <v>Ethnical Life</v>
      </c>
      <c r="G33" t="str">
        <f>VLOOKUP(B33,'B '!$A$2:$K$620,6,0)</f>
        <v>Hartwaren</v>
      </c>
      <c r="H33" t="str">
        <f>VLOOKUP(B33,'B '!$A$2:$K$620,7,0)</f>
        <v>Deko</v>
      </c>
      <c r="I33" t="str">
        <f>VLOOKUP(B33,'B '!$A$2:$K$620,8,0)</f>
        <v>Wandspiegel in Schwarz - (B)50 x (H)50 x (T)3 cm</v>
      </c>
      <c r="J33">
        <f>VLOOKUP(B33,'B '!$A$2:$K$620,9,0)</f>
        <v>0</v>
      </c>
      <c r="K33">
        <v>1</v>
      </c>
      <c r="L33">
        <f>VLOOKUP(B33,'B '!$A$2:$K$620,11,0)</f>
        <v>40.299999999999997</v>
      </c>
    </row>
    <row r="34" spans="1:12" ht="15.6" customHeight="1" x14ac:dyDescent="0.25">
      <c r="A34" s="1">
        <v>22627142</v>
      </c>
      <c r="B34">
        <f>VLOOKUP(A34,'B '!$A$2:$K$620,1,0)</f>
        <v>22627142</v>
      </c>
      <c r="C34">
        <f>VLOOKUP(B34,'B '!$A$2:$K$620,2,0)</f>
        <v>46014</v>
      </c>
      <c r="D34">
        <f>VLOOKUP(B34,'B '!$A$2:$K$620,3,0)</f>
        <v>7903227</v>
      </c>
      <c r="E34">
        <f>VLOOKUP(B34,'B '!$A$2:$K$620,4,0)</f>
        <v>3664944171577</v>
      </c>
      <c r="F34" t="str">
        <f>VLOOKUP(B34,'B '!$A$2:$K$620,5,0)</f>
        <v>Ethnical Life</v>
      </c>
      <c r="G34" t="str">
        <f>VLOOKUP(B34,'B '!$A$2:$K$620,6,0)</f>
        <v>Hartwaren</v>
      </c>
      <c r="H34" t="str">
        <f>VLOOKUP(B34,'B '!$A$2:$K$620,7,0)</f>
        <v>Deko</v>
      </c>
      <c r="I34" t="str">
        <f>VLOOKUP(B34,'B '!$A$2:$K$620,8,0)</f>
        <v>Wandspiegel in Gold/ Schwarz - (B)43,3 x (H)89,5 x (T)1,1 cm</v>
      </c>
      <c r="J34">
        <f>VLOOKUP(B34,'B '!$A$2:$K$620,9,0)</f>
        <v>0</v>
      </c>
      <c r="K34">
        <v>1</v>
      </c>
      <c r="L34">
        <f>VLOOKUP(B34,'B '!$A$2:$K$620,11,0)</f>
        <v>70</v>
      </c>
    </row>
    <row r="35" spans="1:12" ht="15.6" customHeight="1" x14ac:dyDescent="0.25">
      <c r="A35" s="1">
        <v>21588066</v>
      </c>
      <c r="B35">
        <f>VLOOKUP(A35,'B '!$A$2:$K$620,1,0)</f>
        <v>21588066</v>
      </c>
      <c r="C35">
        <f>VLOOKUP(B35,'B '!$A$2:$K$620,2,0)</f>
        <v>44234</v>
      </c>
      <c r="D35">
        <f>VLOOKUP(B35,'B '!$A$2:$K$620,3,0)</f>
        <v>7592010</v>
      </c>
      <c r="E35">
        <f>VLOOKUP(B35,'B '!$A$2:$K$620,4,0)</f>
        <v>5413184200794</v>
      </c>
      <c r="F35" t="str">
        <f>VLOOKUP(B35,'B '!$A$2:$K$620,5,0)</f>
        <v>KitchenAid</v>
      </c>
      <c r="G35" t="str">
        <f>VLOOKUP(B35,'B '!$A$2:$K$620,6,0)</f>
        <v>Hartwaren</v>
      </c>
      <c r="H35" t="str">
        <f>VLOOKUP(B35,'B '!$A$2:$K$620,7,0)</f>
        <v>Küchenelektronik</v>
      </c>
      <c r="I35" t="str">
        <f>VLOOKUP(B35,'B '!$A$2:$K$620,8,0)</f>
        <v>Küchenmaschine "Artisan" in Creme - 4,8 l</v>
      </c>
      <c r="J35">
        <f>VLOOKUP(B35,'B '!$A$2:$K$620,9,0)</f>
        <v>0</v>
      </c>
      <c r="K35">
        <v>1</v>
      </c>
      <c r="L35">
        <f>VLOOKUP(B35,'B '!$A$2:$K$620,11,0)</f>
        <v>649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F324-9C97-46A0-AD24-15DE20CA6468}">
  <dimension ref="A1:R36"/>
  <sheetViews>
    <sheetView workbookViewId="0">
      <selection activeCell="R9" sqref="R9"/>
    </sheetView>
  </sheetViews>
  <sheetFormatPr defaultRowHeight="15" x14ac:dyDescent="0.25"/>
  <cols>
    <col min="1" max="1" width="10" bestFit="1" customWidth="1"/>
    <col min="14" max="14" width="18.28515625" customWidth="1"/>
    <col min="15" max="15" width="9.42578125" bestFit="1" customWidth="1"/>
    <col min="18" max="18" width="11.285156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5.6" customHeight="1" x14ac:dyDescent="0.25">
      <c r="A2" s="1">
        <v>17182546</v>
      </c>
      <c r="B2">
        <f>VLOOKUP(A2,'B '!$A$2:$K$620,1,0)</f>
        <v>17182546</v>
      </c>
      <c r="C2">
        <f>VLOOKUP(B2,'B '!$A$2:$K$620,2,0)</f>
        <v>34824</v>
      </c>
      <c r="D2">
        <f>VLOOKUP(B2,'B '!$A$2:$K$620,3,0)</f>
        <v>6306767</v>
      </c>
      <c r="E2">
        <f>VLOOKUP(B2,'B '!$A$2:$K$620,4,0)</f>
        <v>4008832650246</v>
      </c>
      <c r="F2" t="str">
        <f>VLOOKUP(B2,'B '!$A$2:$K$620,5,0)</f>
        <v>Blomus</v>
      </c>
      <c r="G2" t="str">
        <f>VLOOKUP(B2,'B '!$A$2:$K$620,6,0)</f>
        <v>Hartwaren</v>
      </c>
      <c r="H2" t="str">
        <f>VLOOKUP(B2,'B '!$A$2:$K$620,7,0)</f>
        <v>Deko</v>
      </c>
      <c r="I2" t="str">
        <f>VLOOKUP(B2,'B '!$A$2:$K$620,8,0)</f>
        <v>Windrad "Viento" in Silber - (B)29,5 x (H)104 x (T)8,5 cm</v>
      </c>
      <c r="J2">
        <f>VLOOKUP(B2,'B '!$A$2:$K$620,9,0)</f>
        <v>0</v>
      </c>
      <c r="K2">
        <v>1</v>
      </c>
      <c r="L2">
        <f>VLOOKUP(B2,'B '!$A$2:$K$620,11,0)</f>
        <v>14.95</v>
      </c>
      <c r="N2" s="8" t="s">
        <v>1037</v>
      </c>
      <c r="O2" s="14">
        <f>SUM(L2:L36)</f>
        <v>3392.74</v>
      </c>
      <c r="P2" s="14">
        <f>O2*8%</f>
        <v>271.41919999999999</v>
      </c>
      <c r="Q2" s="9">
        <v>0.08</v>
      </c>
      <c r="R2" s="4" t="s">
        <v>1040</v>
      </c>
    </row>
    <row r="3" spans="1:18" ht="15.6" customHeight="1" x14ac:dyDescent="0.25">
      <c r="A3" s="1">
        <v>21320012</v>
      </c>
      <c r="B3">
        <f>VLOOKUP(A3,'B '!$A$2:$K$620,1,0)</f>
        <v>21320012</v>
      </c>
      <c r="C3">
        <f>VLOOKUP(B3,'B '!$A$2:$K$620,2,0)</f>
        <v>44646</v>
      </c>
      <c r="D3">
        <f>VLOOKUP(B3,'B '!$A$2:$K$620,3,0)</f>
        <v>7513962</v>
      </c>
      <c r="E3">
        <f>VLOOKUP(B3,'B '!$A$2:$K$620,4,0)</f>
        <v>8681875156614</v>
      </c>
      <c r="F3" t="str">
        <f>VLOOKUP(B3,'B '!$A$2:$K$620,5,0)</f>
        <v>Evila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"Ayd" in Gelb - (H)140 cm</v>
      </c>
      <c r="J3">
        <f>VLOOKUP(B3,'B '!$A$2:$K$620,9,0)</f>
        <v>0</v>
      </c>
      <c r="K3">
        <v>1</v>
      </c>
      <c r="L3">
        <f>VLOOKUP(B3,'B '!$A$2:$K$620,11,0)</f>
        <v>85</v>
      </c>
    </row>
    <row r="4" spans="1:18" ht="15.6" customHeight="1" x14ac:dyDescent="0.25">
      <c r="A4" s="1">
        <v>18309608</v>
      </c>
      <c r="B4">
        <f>VLOOKUP(A4,'B '!$A$2:$K$620,1,0)</f>
        <v>18309608</v>
      </c>
      <c r="C4">
        <f>VLOOKUP(B4,'B '!$A$2:$K$620,2,0)</f>
        <v>38177</v>
      </c>
      <c r="D4">
        <f>VLOOKUP(B4,'B '!$A$2:$K$620,3,0)</f>
        <v>6629852</v>
      </c>
      <c r="E4">
        <f>VLOOKUP(B4,'B '!$A$2:$K$620,4,0)</f>
        <v>8681875052497</v>
      </c>
      <c r="F4" t="str">
        <f>VLOOKUP(B4,'B '!$A$2:$K$620,5,0)</f>
        <v>Evila</v>
      </c>
      <c r="G4" t="str">
        <f>VLOOKUP(B4,'B '!$A$2:$K$620,6,0)</f>
        <v>Hartwaren</v>
      </c>
      <c r="H4" t="str">
        <f>VLOOKUP(B4,'B '!$A$2:$K$620,7,0)</f>
        <v>Lampen &amp; Leuchten</v>
      </c>
      <c r="I4" t="str">
        <f>VLOOKUP(B4,'B '!$A$2:$K$620,8,0)</f>
        <v>Standleuchte in Braun/ Creme - (H)140 x Ø 38 cm</v>
      </c>
      <c r="J4">
        <f>VLOOKUP(B4,'B '!$A$2:$K$620,9,0)</f>
        <v>0</v>
      </c>
      <c r="K4">
        <v>1</v>
      </c>
      <c r="L4">
        <f>VLOOKUP(B4,'B '!$A$2:$K$620,11,0)</f>
        <v>81.22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5.6" customHeight="1" x14ac:dyDescent="0.25">
      <c r="A5" s="1">
        <v>24380624</v>
      </c>
      <c r="B5">
        <f>VLOOKUP(A5,'B '!$A$2:$K$620,1,0)</f>
        <v>24380624</v>
      </c>
      <c r="C5">
        <f>VLOOKUP(B5,'B '!$A$2:$K$620,2,0)</f>
        <v>44649</v>
      </c>
      <c r="D5">
        <f>VLOOKUP(B5,'B '!$A$2:$K$620,3,0)</f>
        <v>8446433</v>
      </c>
      <c r="E5">
        <f>VLOOKUP(B5,'B '!$A$2:$K$620,4,0)</f>
        <v>8681875052558</v>
      </c>
      <c r="F5" t="str">
        <f>VLOOKUP(B5,'B '!$A$2:$K$620,5,0)</f>
        <v>Evila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Standleuchte "Ayd" in Schwarz/ Braun - (H)140 cm</v>
      </c>
      <c r="J5">
        <f>VLOOKUP(B5,'B '!$A$2:$K$620,9,0)</f>
        <v>0</v>
      </c>
      <c r="K5">
        <v>1</v>
      </c>
      <c r="L5">
        <f>VLOOKUP(B5,'B '!$A$2:$K$620,11,0)</f>
        <v>87</v>
      </c>
      <c r="N5" s="8" t="s">
        <v>1037</v>
      </c>
      <c r="O5" s="14">
        <f>SUM(L2:L36)</f>
        <v>3392.74</v>
      </c>
      <c r="P5" s="14">
        <f>O5*7%</f>
        <v>237.49180000000001</v>
      </c>
      <c r="Q5" s="9">
        <v>7.4999999999999997E-2</v>
      </c>
      <c r="R5" s="8" t="s">
        <v>1041</v>
      </c>
    </row>
    <row r="6" spans="1:18" ht="15.6" customHeight="1" x14ac:dyDescent="0.25">
      <c r="A6" s="1">
        <v>24380621</v>
      </c>
      <c r="B6">
        <f>VLOOKUP(A6,'B '!$A$2:$K$620,1,0)</f>
        <v>24380621</v>
      </c>
      <c r="C6">
        <f>VLOOKUP(B6,'B '!$A$2:$K$620,2,0)</f>
        <v>44649</v>
      </c>
      <c r="D6">
        <f>VLOOKUP(B6,'B '!$A$2:$K$620,3,0)</f>
        <v>8446430</v>
      </c>
      <c r="E6">
        <f>VLOOKUP(B6,'B '!$A$2:$K$620,4,0)</f>
        <v>8681875052510</v>
      </c>
      <c r="F6" t="str">
        <f>VLOOKUP(B6,'B '!$A$2:$K$620,5,0)</f>
        <v>Evila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Standleuchte "Ayd" in Grau/ Braun - (H)140 cm</v>
      </c>
      <c r="J6">
        <f>VLOOKUP(B6,'B '!$A$2:$K$620,9,0)</f>
        <v>0</v>
      </c>
      <c r="K6">
        <v>1</v>
      </c>
      <c r="L6">
        <f>VLOOKUP(B6,'B '!$A$2:$K$620,11,0)</f>
        <v>87</v>
      </c>
    </row>
    <row r="7" spans="1:18" ht="15.6" customHeight="1" x14ac:dyDescent="0.25">
      <c r="A7" s="1">
        <v>18309608</v>
      </c>
      <c r="B7">
        <f>VLOOKUP(A7,'B '!$A$2:$K$620,1,0)</f>
        <v>18309608</v>
      </c>
      <c r="C7">
        <f>VLOOKUP(B7,'B '!$A$2:$K$620,2,0)</f>
        <v>38177</v>
      </c>
      <c r="D7">
        <f>VLOOKUP(B7,'B '!$A$2:$K$620,3,0)</f>
        <v>6629852</v>
      </c>
      <c r="E7">
        <f>VLOOKUP(B7,'B '!$A$2:$K$620,4,0)</f>
        <v>8681875052497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in Braun/ Creme - (H)140 x Ø 38 cm</v>
      </c>
      <c r="J7">
        <f>VLOOKUP(B7,'B '!$A$2:$K$620,9,0)</f>
        <v>0</v>
      </c>
      <c r="K7">
        <v>1</v>
      </c>
      <c r="L7">
        <f>VLOOKUP(B7,'B '!$A$2:$K$620,11,0)</f>
        <v>81.22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ht="15.6" customHeight="1" x14ac:dyDescent="0.25">
      <c r="A8" s="1">
        <v>18309608</v>
      </c>
      <c r="B8">
        <f>VLOOKUP(A8,'B '!$A$2:$K$620,1,0)</f>
        <v>18309608</v>
      </c>
      <c r="C8">
        <f>VLOOKUP(B8,'B '!$A$2:$K$620,2,0)</f>
        <v>38177</v>
      </c>
      <c r="D8">
        <f>VLOOKUP(B8,'B '!$A$2:$K$620,3,0)</f>
        <v>6629852</v>
      </c>
      <c r="E8">
        <f>VLOOKUP(B8,'B '!$A$2:$K$620,4,0)</f>
        <v>8681875052497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Standleuchte in Braun/ Creme - (H)140 x Ø 38 cm</v>
      </c>
      <c r="J8">
        <f>VLOOKUP(B8,'B '!$A$2:$K$620,9,0)</f>
        <v>0</v>
      </c>
      <c r="K8">
        <v>1</v>
      </c>
      <c r="L8">
        <f>VLOOKUP(B8,'B '!$A$2:$K$620,11,0)</f>
        <v>81.22</v>
      </c>
      <c r="N8" s="8" t="s">
        <v>1037</v>
      </c>
      <c r="O8" s="14">
        <f>SUM(L2:L36)</f>
        <v>3392.74</v>
      </c>
      <c r="P8" s="14">
        <f>O8*6.5%</f>
        <v>220.52809999999999</v>
      </c>
      <c r="Q8" s="9">
        <v>6.5000000000000002E-2</v>
      </c>
      <c r="R8" s="8" t="s">
        <v>1042</v>
      </c>
    </row>
    <row r="9" spans="1:18" ht="15.6" customHeight="1" x14ac:dyDescent="0.25">
      <c r="A9" s="1">
        <v>18309606</v>
      </c>
      <c r="B9">
        <f>VLOOKUP(A9,'B '!$A$2:$K$620,1,0)</f>
        <v>18309606</v>
      </c>
      <c r="C9">
        <f>VLOOKUP(B9,'B '!$A$2:$K$620,2,0)</f>
        <v>38177</v>
      </c>
      <c r="D9">
        <f>VLOOKUP(B9,'B '!$A$2:$K$620,3,0)</f>
        <v>6629850</v>
      </c>
      <c r="E9">
        <f>VLOOKUP(B9,'B '!$A$2:$K$620,4,0)</f>
        <v>8681875052459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"Ayd" in Natur/ Weiß - (H)140 cm</v>
      </c>
      <c r="J9">
        <f>VLOOKUP(B9,'B '!$A$2:$K$620,9,0)</f>
        <v>0</v>
      </c>
      <c r="K9">
        <v>1</v>
      </c>
      <c r="L9">
        <f>VLOOKUP(B9,'B '!$A$2:$K$620,11,0)</f>
        <v>81.22</v>
      </c>
    </row>
    <row r="10" spans="1:18" ht="15.6" customHeight="1" x14ac:dyDescent="0.25">
      <c r="A10" s="1">
        <v>18309608</v>
      </c>
      <c r="B10">
        <f>VLOOKUP(A10,'B '!$A$2:$K$620,1,0)</f>
        <v>18309608</v>
      </c>
      <c r="C10">
        <f>VLOOKUP(B10,'B '!$A$2:$K$620,2,0)</f>
        <v>38177</v>
      </c>
      <c r="D10">
        <f>VLOOKUP(B10,'B '!$A$2:$K$620,3,0)</f>
        <v>6629852</v>
      </c>
      <c r="E10">
        <f>VLOOKUP(B10,'B '!$A$2:$K$620,4,0)</f>
        <v>8681875052497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in Braun/ Creme - (H)140 x Ø 38 cm</v>
      </c>
      <c r="J10">
        <f>VLOOKUP(B10,'B '!$A$2:$K$620,9,0)</f>
        <v>0</v>
      </c>
      <c r="K10">
        <v>1</v>
      </c>
      <c r="L10">
        <f>VLOOKUP(B10,'B '!$A$2:$K$620,11,0)</f>
        <v>81.22</v>
      </c>
    </row>
    <row r="11" spans="1:18" ht="15.6" customHeight="1" x14ac:dyDescent="0.25">
      <c r="A11" s="1">
        <v>18309606</v>
      </c>
      <c r="B11">
        <f>VLOOKUP(A11,'B '!$A$2:$K$620,1,0)</f>
        <v>18309606</v>
      </c>
      <c r="C11">
        <f>VLOOKUP(B11,'B '!$A$2:$K$620,2,0)</f>
        <v>38177</v>
      </c>
      <c r="D11">
        <f>VLOOKUP(B11,'B '!$A$2:$K$620,3,0)</f>
        <v>6629850</v>
      </c>
      <c r="E11">
        <f>VLOOKUP(B11,'B '!$A$2:$K$620,4,0)</f>
        <v>8681875052459</v>
      </c>
      <c r="F11" t="str">
        <f>VLOOKUP(B11,'B '!$A$2:$K$620,5,0)</f>
        <v>Evila</v>
      </c>
      <c r="G11" t="str">
        <f>VLOOKUP(B11,'B '!$A$2:$K$620,6,0)</f>
        <v>Hartwaren</v>
      </c>
      <c r="H11" t="str">
        <f>VLOOKUP(B11,'B '!$A$2:$K$620,7,0)</f>
        <v>Lampen &amp; Leuchten</v>
      </c>
      <c r="I11" t="str">
        <f>VLOOKUP(B11,'B '!$A$2:$K$620,8,0)</f>
        <v>Standleuchte "Ayd" in Natur/ Weiß - (H)140 cm</v>
      </c>
      <c r="J11">
        <f>VLOOKUP(B11,'B '!$A$2:$K$620,9,0)</f>
        <v>0</v>
      </c>
      <c r="K11">
        <v>1</v>
      </c>
      <c r="L11">
        <f>VLOOKUP(B11,'B '!$A$2:$K$620,11,0)</f>
        <v>81.22</v>
      </c>
    </row>
    <row r="12" spans="1:18" ht="15.6" customHeight="1" x14ac:dyDescent="0.25">
      <c r="A12" s="1">
        <v>18309608</v>
      </c>
      <c r="B12">
        <f>VLOOKUP(A12,'B '!$A$2:$K$620,1,0)</f>
        <v>18309608</v>
      </c>
      <c r="C12">
        <f>VLOOKUP(B12,'B '!$A$2:$K$620,2,0)</f>
        <v>38177</v>
      </c>
      <c r="D12">
        <f>VLOOKUP(B12,'B '!$A$2:$K$620,3,0)</f>
        <v>6629852</v>
      </c>
      <c r="E12">
        <f>VLOOKUP(B12,'B '!$A$2:$K$620,4,0)</f>
        <v>8681875052497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Standleuchte in Braun/ Creme - (H)140 x Ø 38 cm</v>
      </c>
      <c r="J12">
        <f>VLOOKUP(B12,'B '!$A$2:$K$620,9,0)</f>
        <v>0</v>
      </c>
      <c r="K12">
        <v>1</v>
      </c>
      <c r="L12">
        <f>VLOOKUP(B12,'B '!$A$2:$K$620,11,0)</f>
        <v>81.22</v>
      </c>
    </row>
    <row r="13" spans="1:18" ht="15.6" customHeight="1" x14ac:dyDescent="0.25">
      <c r="A13" s="1">
        <v>21320012</v>
      </c>
      <c r="B13">
        <f>VLOOKUP(A13,'B '!$A$2:$K$620,1,0)</f>
        <v>21320012</v>
      </c>
      <c r="C13">
        <f>VLOOKUP(B13,'B '!$A$2:$K$620,2,0)</f>
        <v>44646</v>
      </c>
      <c r="D13">
        <f>VLOOKUP(B13,'B '!$A$2:$K$620,3,0)</f>
        <v>7513962</v>
      </c>
      <c r="E13">
        <f>VLOOKUP(B13,'B '!$A$2:$K$620,4,0)</f>
        <v>8681875156614</v>
      </c>
      <c r="F13" t="str">
        <f>VLOOKUP(B13,'B '!$A$2:$K$620,5,0)</f>
        <v>Evila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Standleuchte "Ayd" in Gelb - (H)140 cm</v>
      </c>
      <c r="J13">
        <f>VLOOKUP(B13,'B '!$A$2:$K$620,9,0)</f>
        <v>0</v>
      </c>
      <c r="K13">
        <v>1</v>
      </c>
      <c r="L13">
        <f>VLOOKUP(B13,'B '!$A$2:$K$620,11,0)</f>
        <v>85</v>
      </c>
    </row>
    <row r="14" spans="1:18" ht="15.6" customHeight="1" x14ac:dyDescent="0.25">
      <c r="A14" s="1">
        <v>24380621</v>
      </c>
      <c r="B14">
        <f>VLOOKUP(A14,'B '!$A$2:$K$620,1,0)</f>
        <v>24380621</v>
      </c>
      <c r="C14">
        <f>VLOOKUP(B14,'B '!$A$2:$K$620,2,0)</f>
        <v>44649</v>
      </c>
      <c r="D14">
        <f>VLOOKUP(B14,'B '!$A$2:$K$620,3,0)</f>
        <v>8446430</v>
      </c>
      <c r="E14">
        <f>VLOOKUP(B14,'B '!$A$2:$K$620,4,0)</f>
        <v>8681875052510</v>
      </c>
      <c r="F14" t="str">
        <f>VLOOKUP(B14,'B '!$A$2:$K$620,5,0)</f>
        <v>Evila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Standleuchte "Ayd" in Grau/ Braun - (H)140 cm</v>
      </c>
      <c r="J14">
        <f>VLOOKUP(B14,'B '!$A$2:$K$620,9,0)</f>
        <v>0</v>
      </c>
      <c r="K14">
        <v>1</v>
      </c>
      <c r="L14">
        <f>VLOOKUP(B14,'B '!$A$2:$K$620,11,0)</f>
        <v>87</v>
      </c>
    </row>
    <row r="15" spans="1:18" ht="15.6" customHeight="1" x14ac:dyDescent="0.25">
      <c r="A15" s="1">
        <v>18309606</v>
      </c>
      <c r="B15">
        <f>VLOOKUP(A15,'B '!$A$2:$K$620,1,0)</f>
        <v>18309606</v>
      </c>
      <c r="C15">
        <f>VLOOKUP(B15,'B '!$A$2:$K$620,2,0)</f>
        <v>38177</v>
      </c>
      <c r="D15">
        <f>VLOOKUP(B15,'B '!$A$2:$K$620,3,0)</f>
        <v>6629850</v>
      </c>
      <c r="E15">
        <f>VLOOKUP(B15,'B '!$A$2:$K$620,4,0)</f>
        <v>8681875052459</v>
      </c>
      <c r="F15" t="str">
        <f>VLOOKUP(B15,'B '!$A$2:$K$620,5,0)</f>
        <v>Evila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Standleuchte "Ayd" in Natur/ Weiß - (H)140 cm</v>
      </c>
      <c r="J15">
        <f>VLOOKUP(B15,'B '!$A$2:$K$620,9,0)</f>
        <v>0</v>
      </c>
      <c r="K15">
        <v>1</v>
      </c>
      <c r="L15">
        <f>VLOOKUP(B15,'B '!$A$2:$K$620,11,0)</f>
        <v>81.22</v>
      </c>
    </row>
    <row r="16" spans="1:18" ht="15.6" customHeight="1" x14ac:dyDescent="0.25">
      <c r="A16" s="1">
        <v>21320012</v>
      </c>
      <c r="B16">
        <f>VLOOKUP(A16,'B '!$A$2:$K$620,1,0)</f>
        <v>21320012</v>
      </c>
      <c r="C16">
        <f>VLOOKUP(B16,'B '!$A$2:$K$620,2,0)</f>
        <v>44646</v>
      </c>
      <c r="D16">
        <f>VLOOKUP(B16,'B '!$A$2:$K$620,3,0)</f>
        <v>7513962</v>
      </c>
      <c r="E16">
        <f>VLOOKUP(B16,'B '!$A$2:$K$620,4,0)</f>
        <v>8681875156614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Standleuchte "Ayd" in Gelb - (H)140 cm</v>
      </c>
      <c r="J16">
        <f>VLOOKUP(B16,'B '!$A$2:$K$620,9,0)</f>
        <v>0</v>
      </c>
      <c r="K16">
        <v>1</v>
      </c>
      <c r="L16">
        <f>VLOOKUP(B16,'B '!$A$2:$K$620,11,0)</f>
        <v>85</v>
      </c>
    </row>
    <row r="17" spans="1:12" ht="15.6" customHeight="1" x14ac:dyDescent="0.25">
      <c r="A17" s="1">
        <v>18309606</v>
      </c>
      <c r="B17">
        <f>VLOOKUP(A17,'B '!$A$2:$K$620,1,0)</f>
        <v>18309606</v>
      </c>
      <c r="C17">
        <f>VLOOKUP(B17,'B '!$A$2:$K$620,2,0)</f>
        <v>38177</v>
      </c>
      <c r="D17">
        <f>VLOOKUP(B17,'B '!$A$2:$K$620,3,0)</f>
        <v>6629850</v>
      </c>
      <c r="E17">
        <f>VLOOKUP(B17,'B '!$A$2:$K$620,4,0)</f>
        <v>8681875052459</v>
      </c>
      <c r="F17" t="str">
        <f>VLOOKUP(B17,'B '!$A$2:$K$620,5,0)</f>
        <v>Evila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Standleuchte "Ayd" in Natur/ Weiß - (H)140 cm</v>
      </c>
      <c r="J17">
        <f>VLOOKUP(B17,'B '!$A$2:$K$620,9,0)</f>
        <v>0</v>
      </c>
      <c r="K17">
        <v>1</v>
      </c>
      <c r="L17">
        <f>VLOOKUP(B17,'B '!$A$2:$K$620,11,0)</f>
        <v>81.22</v>
      </c>
    </row>
    <row r="18" spans="1:12" ht="15.6" customHeight="1" x14ac:dyDescent="0.25">
      <c r="A18" s="1">
        <v>18309606</v>
      </c>
      <c r="B18">
        <f>VLOOKUP(A18,'B '!$A$2:$K$620,1,0)</f>
        <v>18309606</v>
      </c>
      <c r="C18">
        <f>VLOOKUP(B18,'B '!$A$2:$K$620,2,0)</f>
        <v>38177</v>
      </c>
      <c r="D18">
        <f>VLOOKUP(B18,'B '!$A$2:$K$620,3,0)</f>
        <v>6629850</v>
      </c>
      <c r="E18">
        <f>VLOOKUP(B18,'B '!$A$2:$K$620,4,0)</f>
        <v>8681875052459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Standleuchte "Ayd" in Natur/ Weiß - (H)140 cm</v>
      </c>
      <c r="J18">
        <f>VLOOKUP(B18,'B '!$A$2:$K$620,9,0)</f>
        <v>0</v>
      </c>
      <c r="K18">
        <v>1</v>
      </c>
      <c r="L18">
        <f>VLOOKUP(B18,'B '!$A$2:$K$620,11,0)</f>
        <v>81.22</v>
      </c>
    </row>
    <row r="19" spans="1:12" ht="15.6" customHeight="1" x14ac:dyDescent="0.25">
      <c r="A19" s="1">
        <v>24380624</v>
      </c>
      <c r="B19">
        <f>VLOOKUP(A19,'B '!$A$2:$K$620,1,0)</f>
        <v>24380624</v>
      </c>
      <c r="C19">
        <f>VLOOKUP(B19,'B '!$A$2:$K$620,2,0)</f>
        <v>44649</v>
      </c>
      <c r="D19">
        <f>VLOOKUP(B19,'B '!$A$2:$K$620,3,0)</f>
        <v>8446433</v>
      </c>
      <c r="E19">
        <f>VLOOKUP(B19,'B '!$A$2:$K$620,4,0)</f>
        <v>8681875052558</v>
      </c>
      <c r="F19" t="str">
        <f>VLOOKUP(B19,'B '!$A$2:$K$620,5,0)</f>
        <v>Evila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Standleuchte "Ayd" in Schwarz/ Braun - (H)140 cm</v>
      </c>
      <c r="J19">
        <f>VLOOKUP(B19,'B '!$A$2:$K$620,9,0)</f>
        <v>0</v>
      </c>
      <c r="K19">
        <v>1</v>
      </c>
      <c r="L19">
        <f>VLOOKUP(B19,'B '!$A$2:$K$620,11,0)</f>
        <v>87</v>
      </c>
    </row>
    <row r="20" spans="1:12" ht="15.6" customHeight="1" x14ac:dyDescent="0.25">
      <c r="A20" s="1">
        <v>24380621</v>
      </c>
      <c r="B20">
        <f>VLOOKUP(A20,'B '!$A$2:$K$620,1,0)</f>
        <v>24380621</v>
      </c>
      <c r="C20">
        <f>VLOOKUP(B20,'B '!$A$2:$K$620,2,0)</f>
        <v>44649</v>
      </c>
      <c r="D20">
        <f>VLOOKUP(B20,'B '!$A$2:$K$620,3,0)</f>
        <v>8446430</v>
      </c>
      <c r="E20">
        <f>VLOOKUP(B20,'B '!$A$2:$K$620,4,0)</f>
        <v>8681875052510</v>
      </c>
      <c r="F20" t="str">
        <f>VLOOKUP(B20,'B '!$A$2:$K$620,5,0)</f>
        <v>Evila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"Ayd" in Grau/ Braun - (H)140 cm</v>
      </c>
      <c r="J20">
        <f>VLOOKUP(B20,'B '!$A$2:$K$620,9,0)</f>
        <v>0</v>
      </c>
      <c r="K20">
        <v>1</v>
      </c>
      <c r="L20">
        <f>VLOOKUP(B20,'B '!$A$2:$K$620,11,0)</f>
        <v>87</v>
      </c>
    </row>
    <row r="21" spans="1:12" ht="15.6" customHeight="1" x14ac:dyDescent="0.25">
      <c r="A21" s="1">
        <v>18309605</v>
      </c>
      <c r="B21">
        <f>VLOOKUP(A21,'B '!$A$2:$K$620,1,0)</f>
        <v>18309605</v>
      </c>
      <c r="C21">
        <f>VLOOKUP(B21,'B '!$A$2:$K$620,2,0)</f>
        <v>38177</v>
      </c>
      <c r="D21">
        <f>VLOOKUP(B21,'B '!$A$2:$K$620,3,0)</f>
        <v>6629849</v>
      </c>
      <c r="E21">
        <f>VLOOKUP(B21,'B '!$A$2:$K$620,4,0)</f>
        <v>8681875052442</v>
      </c>
      <c r="F21" t="str">
        <f>VLOOKUP(B21,'B '!$A$2:$K$620,5,0)</f>
        <v>Evila</v>
      </c>
      <c r="G21" t="str">
        <f>VLOOKUP(B21,'B '!$A$2:$K$620,6,0)</f>
        <v>Hartwaren</v>
      </c>
      <c r="H21" t="str">
        <f>VLOOKUP(B21,'B '!$A$2:$K$620,7,0)</f>
        <v>Lampen &amp; Leuchten</v>
      </c>
      <c r="I21" t="str">
        <f>VLOOKUP(B21,'B '!$A$2:$K$620,8,0)</f>
        <v>Standleuchte "Ayd" in Natur/ Grau - (H)140 cm</v>
      </c>
      <c r="J21">
        <f>VLOOKUP(B21,'B '!$A$2:$K$620,9,0)</f>
        <v>0</v>
      </c>
      <c r="K21">
        <v>1</v>
      </c>
      <c r="L21">
        <f>VLOOKUP(B21,'B '!$A$2:$K$620,11,0)</f>
        <v>81.22</v>
      </c>
    </row>
    <row r="22" spans="1:12" ht="15.6" customHeight="1" x14ac:dyDescent="0.25">
      <c r="A22" s="1">
        <v>18309605</v>
      </c>
      <c r="B22">
        <f>VLOOKUP(A22,'B '!$A$2:$K$620,1,0)</f>
        <v>18309605</v>
      </c>
      <c r="C22">
        <f>VLOOKUP(B22,'B '!$A$2:$K$620,2,0)</f>
        <v>38177</v>
      </c>
      <c r="D22">
        <f>VLOOKUP(B22,'B '!$A$2:$K$620,3,0)</f>
        <v>6629849</v>
      </c>
      <c r="E22">
        <f>VLOOKUP(B22,'B '!$A$2:$K$620,4,0)</f>
        <v>8681875052442</v>
      </c>
      <c r="F22" t="str">
        <f>VLOOKUP(B22,'B '!$A$2:$K$620,5,0)</f>
        <v>Evila</v>
      </c>
      <c r="G22" t="str">
        <f>VLOOKUP(B22,'B '!$A$2:$K$620,6,0)</f>
        <v>Hartwaren</v>
      </c>
      <c r="H22" t="str">
        <f>VLOOKUP(B22,'B '!$A$2:$K$620,7,0)</f>
        <v>Lampen &amp; Leuchten</v>
      </c>
      <c r="I22" t="str">
        <f>VLOOKUP(B22,'B '!$A$2:$K$620,8,0)</f>
        <v>Standleuchte "Ayd" in Natur/ Grau - (H)140 cm</v>
      </c>
      <c r="J22">
        <f>VLOOKUP(B22,'B '!$A$2:$K$620,9,0)</f>
        <v>0</v>
      </c>
      <c r="K22">
        <v>1</v>
      </c>
      <c r="L22">
        <f>VLOOKUP(B22,'B '!$A$2:$K$620,11,0)</f>
        <v>81.22</v>
      </c>
    </row>
    <row r="23" spans="1:12" ht="15.6" customHeight="1" x14ac:dyDescent="0.25">
      <c r="A23" s="1">
        <v>18309606</v>
      </c>
      <c r="B23">
        <f>VLOOKUP(A23,'B '!$A$2:$K$620,1,0)</f>
        <v>18309606</v>
      </c>
      <c r="C23">
        <f>VLOOKUP(B23,'B '!$A$2:$K$620,2,0)</f>
        <v>38177</v>
      </c>
      <c r="D23">
        <f>VLOOKUP(B23,'B '!$A$2:$K$620,3,0)</f>
        <v>6629850</v>
      </c>
      <c r="E23">
        <f>VLOOKUP(B23,'B '!$A$2:$K$620,4,0)</f>
        <v>8681875052459</v>
      </c>
      <c r="F23" t="str">
        <f>VLOOKUP(B23,'B '!$A$2:$K$620,5,0)</f>
        <v>Evila</v>
      </c>
      <c r="G23" t="str">
        <f>VLOOKUP(B23,'B '!$A$2:$K$620,6,0)</f>
        <v>Hartwaren</v>
      </c>
      <c r="H23" t="str">
        <f>VLOOKUP(B23,'B '!$A$2:$K$620,7,0)</f>
        <v>Lampen &amp; Leuchten</v>
      </c>
      <c r="I23" t="str">
        <f>VLOOKUP(B23,'B '!$A$2:$K$620,8,0)</f>
        <v>Standleuchte "Ayd" in Natur/ Weiß - (H)140 cm</v>
      </c>
      <c r="J23">
        <f>VLOOKUP(B23,'B '!$A$2:$K$620,9,0)</f>
        <v>0</v>
      </c>
      <c r="K23">
        <v>1</v>
      </c>
      <c r="L23">
        <f>VLOOKUP(B23,'B '!$A$2:$K$620,11,0)</f>
        <v>81.22</v>
      </c>
    </row>
    <row r="24" spans="1:12" ht="15.6" customHeight="1" x14ac:dyDescent="0.25">
      <c r="A24" s="1">
        <v>24380624</v>
      </c>
      <c r="B24">
        <f>VLOOKUP(A24,'B '!$A$2:$K$620,1,0)</f>
        <v>24380624</v>
      </c>
      <c r="C24">
        <f>VLOOKUP(B24,'B '!$A$2:$K$620,2,0)</f>
        <v>44649</v>
      </c>
      <c r="D24">
        <f>VLOOKUP(B24,'B '!$A$2:$K$620,3,0)</f>
        <v>8446433</v>
      </c>
      <c r="E24">
        <f>VLOOKUP(B24,'B '!$A$2:$K$620,4,0)</f>
        <v>8681875052558</v>
      </c>
      <c r="F24" t="str">
        <f>VLOOKUP(B24,'B '!$A$2:$K$620,5,0)</f>
        <v>Evila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Standleuchte "Ayd" in Schwarz/ Braun - (H)140 cm</v>
      </c>
      <c r="J24">
        <f>VLOOKUP(B24,'B '!$A$2:$K$620,9,0)</f>
        <v>0</v>
      </c>
      <c r="K24">
        <v>1</v>
      </c>
      <c r="L24">
        <f>VLOOKUP(B24,'B '!$A$2:$K$620,11,0)</f>
        <v>87</v>
      </c>
    </row>
    <row r="25" spans="1:12" ht="15.6" customHeight="1" x14ac:dyDescent="0.25">
      <c r="A25" s="1">
        <v>22389721</v>
      </c>
      <c r="B25">
        <f>VLOOKUP(A25,'B '!$A$2:$K$620,1,0)</f>
        <v>22389721</v>
      </c>
      <c r="C25">
        <f>VLOOKUP(B25,'B '!$A$2:$K$620,2,0)</f>
        <v>44654</v>
      </c>
      <c r="D25">
        <f>VLOOKUP(B25,'B '!$A$2:$K$620,3,0)</f>
        <v>7831029</v>
      </c>
      <c r="E25">
        <f>VLOOKUP(B25,'B '!$A$2:$K$620,4,0)</f>
        <v>8681875458510</v>
      </c>
      <c r="F25" t="str">
        <f>VLOOKUP(B25,'B '!$A$2:$K$620,5,0)</f>
        <v>Scandinavia Concept</v>
      </c>
      <c r="G25" t="str">
        <f>VLOOKUP(B25,'B '!$A$2:$K$620,6,0)</f>
        <v>Hartwaren</v>
      </c>
      <c r="H25" t="str">
        <f>VLOOKUP(B25,'B '!$A$2:$K$620,7,0)</f>
        <v>Möbel</v>
      </c>
      <c r="I25" t="str">
        <f>VLOOKUP(B25,'B '!$A$2:$K$620,8,0)</f>
        <v>Wandregal "Ardo" in Weiß/ Walnuss - (B)96 x (H)101 x (T)19,6 cm</v>
      </c>
      <c r="J25">
        <f>VLOOKUP(B25,'B '!$A$2:$K$620,9,0)</f>
        <v>0</v>
      </c>
      <c r="K25">
        <v>1</v>
      </c>
      <c r="L25">
        <f>VLOOKUP(B25,'B '!$A$2:$K$620,11,0)</f>
        <v>157.86000000000001</v>
      </c>
    </row>
    <row r="26" spans="1:12" ht="15.6" customHeight="1" x14ac:dyDescent="0.25">
      <c r="A26" s="1">
        <v>11193459</v>
      </c>
      <c r="B26">
        <f>VLOOKUP(A26,'B '!$A$2:$K$620,1,0)</f>
        <v>11193459</v>
      </c>
      <c r="C26">
        <f>VLOOKUP(B26,'B '!$A$2:$K$620,2,0)</f>
        <v>23237</v>
      </c>
      <c r="D26">
        <f>VLOOKUP(B26,'B '!$A$2:$K$620,3,0)</f>
        <v>4425253</v>
      </c>
      <c r="E26">
        <f>VLOOKUP(B26,'B '!$A$2:$K$620,4,0)</f>
        <v>8712930095453</v>
      </c>
      <c r="F26" t="str">
        <f>VLOOKUP(B26,'B '!$A$2:$K$620,5,0)</f>
        <v>Maxi-Cosi</v>
      </c>
      <c r="G26" t="str">
        <f>VLOOKUP(B26,'B '!$A$2:$K$620,6,0)</f>
        <v>Hartwaren</v>
      </c>
      <c r="H26" t="str">
        <f>VLOOKUP(B26,'B '!$A$2:$K$620,7,0)</f>
        <v>Kinderwagen und Co</v>
      </c>
      <c r="I26" t="str">
        <f>VLOOKUP(B26,'B '!$A$2:$K$620,8,0)</f>
        <v>Buggy "Yezz" in Grau</v>
      </c>
      <c r="J26">
        <f>VLOOKUP(B26,'B '!$A$2:$K$620,9,0)</f>
        <v>0</v>
      </c>
      <c r="K26">
        <v>1</v>
      </c>
      <c r="L26">
        <f>VLOOKUP(B26,'B '!$A$2:$K$620,11,0)</f>
        <v>199.9</v>
      </c>
    </row>
    <row r="27" spans="1:12" ht="15.6" customHeight="1" x14ac:dyDescent="0.25">
      <c r="A27" s="1">
        <v>21320012</v>
      </c>
      <c r="B27">
        <f>VLOOKUP(A27,'B '!$A$2:$K$620,1,0)</f>
        <v>21320012</v>
      </c>
      <c r="C27">
        <f>VLOOKUP(B27,'B '!$A$2:$K$620,2,0)</f>
        <v>44646</v>
      </c>
      <c r="D27">
        <f>VLOOKUP(B27,'B '!$A$2:$K$620,3,0)</f>
        <v>7513962</v>
      </c>
      <c r="E27">
        <f>VLOOKUP(B27,'B '!$A$2:$K$620,4,0)</f>
        <v>8681875156614</v>
      </c>
      <c r="F27" t="str">
        <f>VLOOKUP(B27,'B '!$A$2:$K$620,5,0)</f>
        <v>Evila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Standleuchte "Ayd" in Gelb - (H)140 cm</v>
      </c>
      <c r="J27">
        <f>VLOOKUP(B27,'B '!$A$2:$K$620,9,0)</f>
        <v>0</v>
      </c>
      <c r="K27">
        <v>1</v>
      </c>
      <c r="L27">
        <f>VLOOKUP(B27,'B '!$A$2:$K$620,11,0)</f>
        <v>85</v>
      </c>
    </row>
    <row r="28" spans="1:12" ht="15.6" customHeight="1" x14ac:dyDescent="0.25">
      <c r="A28" s="1">
        <v>20888400</v>
      </c>
      <c r="B28">
        <f>VLOOKUP(A28,'B '!$A$2:$K$620,1,0)</f>
        <v>20888400</v>
      </c>
      <c r="C28">
        <f>VLOOKUP(B28,'B '!$A$2:$K$620,2,0)</f>
        <v>43214</v>
      </c>
      <c r="D28">
        <f>VLOOKUP(B28,'B '!$A$2:$K$620,3,0)</f>
        <v>7392575</v>
      </c>
      <c r="E28">
        <f>VLOOKUP(B28,'B '!$A$2:$K$620,4,0)</f>
        <v>8004976634056</v>
      </c>
      <c r="F28" t="str">
        <f>VLOOKUP(B28,'B '!$A$2:$K$620,5,0)</f>
        <v>sea you at home</v>
      </c>
      <c r="G28" t="str">
        <f>VLOOKUP(B28,'B '!$A$2:$K$620,6,0)</f>
        <v>Hartwaren</v>
      </c>
      <c r="H28" t="str">
        <f>VLOOKUP(B28,'B '!$A$2:$K$620,7,0)</f>
        <v>Gedeckter Tisch</v>
      </c>
      <c r="I28" t="str">
        <f>VLOOKUP(B28,'B '!$A$2:$K$620,8,0)</f>
        <v>18tlg. Tafelservice in Weiß/ Blau</v>
      </c>
      <c r="J28">
        <f>VLOOKUP(B28,'B '!$A$2:$K$620,9,0)</f>
        <v>0</v>
      </c>
      <c r="K28">
        <v>1</v>
      </c>
      <c r="L28">
        <f>VLOOKUP(B28,'B '!$A$2:$K$620,11,0)</f>
        <v>99.6</v>
      </c>
    </row>
    <row r="29" spans="1:12" ht="15.6" customHeight="1" x14ac:dyDescent="0.25">
      <c r="A29" s="1">
        <v>27725083</v>
      </c>
      <c r="B29">
        <f>VLOOKUP(A29,'B '!$A$2:$K$620,1,0)</f>
        <v>27725083</v>
      </c>
      <c r="C29">
        <f>VLOOKUP(B29,'B '!$A$2:$K$620,2,0)</f>
        <v>53045</v>
      </c>
      <c r="D29">
        <f>VLOOKUP(B29,'B '!$A$2:$K$620,3,0)</f>
        <v>9468151</v>
      </c>
      <c r="E29">
        <f>VLOOKUP(B29,'B '!$A$2:$K$620,4,0)</f>
        <v>8004976631161</v>
      </c>
      <c r="F29" t="str">
        <f>VLOOKUP(B29,'B '!$A$2:$K$620,5,0)</f>
        <v>sea you at home</v>
      </c>
      <c r="G29" t="str">
        <f>VLOOKUP(B29,'B '!$A$2:$K$620,6,0)</f>
        <v>Hartwaren</v>
      </c>
      <c r="H29" t="str">
        <f>VLOOKUP(B29,'B '!$A$2:$K$620,7,0)</f>
        <v>Gedeckter Tisch</v>
      </c>
      <c r="I29" t="str">
        <f>VLOOKUP(B29,'B '!$A$2:$K$620,8,0)</f>
        <v>18tlg. Tafelservice "Amalfi" in Blau/ Gelb</v>
      </c>
      <c r="J29">
        <f>VLOOKUP(B29,'B '!$A$2:$K$620,9,0)</f>
        <v>0</v>
      </c>
      <c r="K29">
        <v>1</v>
      </c>
      <c r="L29">
        <f>VLOOKUP(B29,'B '!$A$2:$K$620,11,0)</f>
        <v>135.56</v>
      </c>
    </row>
    <row r="30" spans="1:12" ht="15.6" customHeight="1" x14ac:dyDescent="0.25">
      <c r="A30" s="1">
        <v>20888388</v>
      </c>
      <c r="B30">
        <f>VLOOKUP(A30,'B '!$A$2:$K$620,1,0)</f>
        <v>20888388</v>
      </c>
      <c r="C30">
        <f>VLOOKUP(B30,'B '!$A$2:$K$620,2,0)</f>
        <v>43214</v>
      </c>
      <c r="D30">
        <f>VLOOKUP(B30,'B '!$A$2:$K$620,3,0)</f>
        <v>7392563</v>
      </c>
      <c r="E30">
        <f>VLOOKUP(B30,'B '!$A$2:$K$620,4,0)</f>
        <v>8004976625030</v>
      </c>
      <c r="F30" t="str">
        <f>VLOOKUP(B30,'B '!$A$2:$K$620,5,0)</f>
        <v>sea you at home</v>
      </c>
      <c r="G30" t="str">
        <f>VLOOKUP(B30,'B '!$A$2:$K$620,6,0)</f>
        <v>Hartwaren</v>
      </c>
      <c r="H30" t="str">
        <f>VLOOKUP(B30,'B '!$A$2:$K$620,7,0)</f>
        <v>Gedeckter Tisch</v>
      </c>
      <c r="I30" t="str">
        <f>VLOOKUP(B30,'B '!$A$2:$K$620,8,0)</f>
        <v>18tlg. Tafelservice in Blau</v>
      </c>
      <c r="J30">
        <f>VLOOKUP(B30,'B '!$A$2:$K$620,9,0)</f>
        <v>0</v>
      </c>
      <c r="K30">
        <v>1</v>
      </c>
      <c r="L30">
        <f>VLOOKUP(B30,'B '!$A$2:$K$620,11,0)</f>
        <v>154</v>
      </c>
    </row>
    <row r="31" spans="1:12" ht="15.6" customHeight="1" x14ac:dyDescent="0.25">
      <c r="A31" s="1">
        <v>20888388</v>
      </c>
      <c r="B31">
        <f>VLOOKUP(A31,'B '!$A$2:$K$620,1,0)</f>
        <v>20888388</v>
      </c>
      <c r="C31">
        <f>VLOOKUP(B31,'B '!$A$2:$K$620,2,0)</f>
        <v>43214</v>
      </c>
      <c r="D31">
        <f>VLOOKUP(B31,'B '!$A$2:$K$620,3,0)</f>
        <v>7392563</v>
      </c>
      <c r="E31">
        <f>VLOOKUP(B31,'B '!$A$2:$K$620,4,0)</f>
        <v>8004976625030</v>
      </c>
      <c r="F31" t="str">
        <f>VLOOKUP(B31,'B '!$A$2:$K$620,5,0)</f>
        <v>sea you at home</v>
      </c>
      <c r="G31" t="str">
        <f>VLOOKUP(B31,'B '!$A$2:$K$620,6,0)</f>
        <v>Hartwaren</v>
      </c>
      <c r="H31" t="str">
        <f>VLOOKUP(B31,'B '!$A$2:$K$620,7,0)</f>
        <v>Gedeckter Tisch</v>
      </c>
      <c r="I31" t="str">
        <f>VLOOKUP(B31,'B '!$A$2:$K$620,8,0)</f>
        <v>18tlg. Tafelservice in Blau</v>
      </c>
      <c r="J31">
        <f>VLOOKUP(B31,'B '!$A$2:$K$620,9,0)</f>
        <v>0</v>
      </c>
      <c r="K31">
        <v>1</v>
      </c>
      <c r="L31">
        <f>VLOOKUP(B31,'B '!$A$2:$K$620,11,0)</f>
        <v>154</v>
      </c>
    </row>
    <row r="32" spans="1:12" ht="15.6" customHeight="1" x14ac:dyDescent="0.25">
      <c r="A32" s="1">
        <v>20512500</v>
      </c>
      <c r="B32">
        <f>VLOOKUP(A32,'B '!$A$2:$K$620,1,0)</f>
        <v>20512500</v>
      </c>
      <c r="C32">
        <f>VLOOKUP(B32,'B '!$A$2:$K$620,2,0)</f>
        <v>41848</v>
      </c>
      <c r="D32">
        <f>VLOOKUP(B32,'B '!$A$2:$K$620,3,0)</f>
        <v>7289104</v>
      </c>
      <c r="E32">
        <f>VLOOKUP(B32,'B '!$A$2:$K$620,4,0)</f>
        <v>3664944077909</v>
      </c>
      <c r="F32" t="str">
        <f>VLOOKUP(B32,'B '!$A$2:$K$620,5,0)</f>
        <v>THE HOME DECO FACTORY</v>
      </c>
      <c r="G32" t="str">
        <f>VLOOKUP(B32,'B '!$A$2:$K$620,6,0)</f>
        <v>Hartwaren</v>
      </c>
      <c r="H32" t="str">
        <f>VLOOKUP(B32,'B '!$A$2:$K$620,7,0)</f>
        <v>Möbel</v>
      </c>
      <c r="I32" t="str">
        <f>VLOOKUP(B32,'B '!$A$2:$K$620,8,0)</f>
        <v>2er-Set: Barhocker "Riga" in Bunt - (B)37,5 x (H)90 x (T)38 cm</v>
      </c>
      <c r="J32">
        <f>VLOOKUP(B32,'B '!$A$2:$K$620,9,0)</f>
        <v>0</v>
      </c>
      <c r="K32">
        <v>1</v>
      </c>
      <c r="L32">
        <f>VLOOKUP(B32,'B '!$A$2:$K$620,11,0)</f>
        <v>240</v>
      </c>
    </row>
    <row r="33" spans="1:12" ht="15.6" customHeight="1" x14ac:dyDescent="0.25">
      <c r="A33" s="1">
        <v>25984890</v>
      </c>
      <c r="B33">
        <f>VLOOKUP(A33,'B '!$A$2:$K$620,1,0)</f>
        <v>25984890</v>
      </c>
      <c r="C33">
        <f>VLOOKUP(B33,'B '!$A$2:$K$620,2,0)</f>
        <v>48294</v>
      </c>
      <c r="D33">
        <f>VLOOKUP(B33,'B '!$A$2:$K$620,3,0)</f>
        <v>8923008</v>
      </c>
      <c r="E33">
        <f>VLOOKUP(B33,'B '!$A$2:$K$620,4,0)</f>
        <v>4008838269794</v>
      </c>
      <c r="F33" t="str">
        <f>VLOOKUP(B33,'B '!$A$2:$K$620,5,0)</f>
        <v>Wenko</v>
      </c>
      <c r="G33" t="str">
        <f>VLOOKUP(B33,'B '!$A$2:$K$620,6,0)</f>
        <v>Hartwaren</v>
      </c>
      <c r="H33" t="str">
        <f>VLOOKUP(B33,'B '!$A$2:$K$620,7,0)</f>
        <v>Deko</v>
      </c>
      <c r="I33" t="str">
        <f>VLOOKUP(B33,'B '!$A$2:$K$620,8,0)</f>
        <v>Türspiegel "Arcadia" - (B)30 x (H)120 cm</v>
      </c>
      <c r="J33">
        <f>VLOOKUP(B33,'B '!$A$2:$K$620,9,0)</f>
        <v>0</v>
      </c>
      <c r="K33">
        <v>1</v>
      </c>
      <c r="L33">
        <f>VLOOKUP(B33,'B '!$A$2:$K$620,11,0)</f>
        <v>29.99</v>
      </c>
    </row>
    <row r="34" spans="1:12" ht="15.6" customHeight="1" x14ac:dyDescent="0.25">
      <c r="A34" s="1">
        <v>20434255</v>
      </c>
      <c r="B34">
        <f>VLOOKUP(A34,'B '!$A$2:$K$620,1,0)</f>
        <v>20434255</v>
      </c>
      <c r="C34">
        <f>VLOOKUP(B34,'B '!$A$2:$K$620,2,0)</f>
        <v>42629</v>
      </c>
      <c r="D34">
        <f>VLOOKUP(B34,'B '!$A$2:$K$620,3,0)</f>
        <v>7263696</v>
      </c>
      <c r="E34">
        <f>VLOOKUP(B34,'B '!$A$2:$K$620,4,0)</f>
        <v>3664944077954</v>
      </c>
      <c r="F34" t="str">
        <f>VLOOKUP(B34,'B '!$A$2:$K$620,5,0)</f>
        <v>DOCK avenue</v>
      </c>
      <c r="G34" t="str">
        <f>VLOOKUP(B34,'B '!$A$2:$K$620,6,0)</f>
        <v>Hartwaren</v>
      </c>
      <c r="H34" t="str">
        <f>VLOOKUP(B34,'B '!$A$2:$K$620,7,0)</f>
        <v>Möbel</v>
      </c>
      <c r="I34" t="str">
        <f>VLOOKUP(B34,'B '!$A$2:$K$620,8,0)</f>
        <v>3er-Set: Beistelltische in Schwarz</v>
      </c>
      <c r="J34">
        <f>VLOOKUP(B34,'B '!$A$2:$K$620,9,0)</f>
        <v>0</v>
      </c>
      <c r="K34">
        <v>1</v>
      </c>
      <c r="L34">
        <f>VLOOKUP(B34,'B '!$A$2:$K$620,11,0)</f>
        <v>132.80000000000001</v>
      </c>
    </row>
    <row r="35" spans="1:12" ht="15.6" customHeight="1" x14ac:dyDescent="0.25">
      <c r="A35" s="1">
        <v>14546538</v>
      </c>
      <c r="B35">
        <f>VLOOKUP(A35,'B '!$A$2:$K$620,1,0)</f>
        <v>14546538</v>
      </c>
      <c r="C35">
        <f>VLOOKUP(B35,'B '!$A$2:$K$620,2,0)</f>
        <v>29707</v>
      </c>
      <c r="D35">
        <f>VLOOKUP(B35,'B '!$A$2:$K$620,3,0)</f>
        <v>5481111</v>
      </c>
      <c r="E35">
        <f>VLOOKUP(B35,'B '!$A$2:$K$620,4,0)</f>
        <v>3561864331930</v>
      </c>
      <c r="F35" t="str">
        <f>VLOOKUP(B35,'B '!$A$2:$K$620,5,0)</f>
        <v>THE HOME DECO FACTORY</v>
      </c>
      <c r="G35" t="str">
        <f>VLOOKUP(B35,'B '!$A$2:$K$620,6,0)</f>
        <v>Hartwaren</v>
      </c>
      <c r="H35" t="str">
        <f>VLOOKUP(B35,'B '!$A$2:$K$620,7,0)</f>
        <v>Möbel</v>
      </c>
      <c r="I35" t="str">
        <f>VLOOKUP(B35,'B '!$A$2:$K$620,8,0)</f>
        <v>Beistelltisch in Weiß/ Natur - (H)44 x Ø 50 cm</v>
      </c>
      <c r="J35">
        <f>VLOOKUP(B35,'B '!$A$2:$K$620,9,0)</f>
        <v>0</v>
      </c>
      <c r="K35">
        <v>1</v>
      </c>
      <c r="L35">
        <f>VLOOKUP(B35,'B '!$A$2:$K$620,11,0)</f>
        <v>75</v>
      </c>
    </row>
    <row r="36" spans="1:12" ht="15.6" customHeight="1" x14ac:dyDescent="0.25">
      <c r="A36" s="1">
        <v>18309606</v>
      </c>
      <c r="B36">
        <f>VLOOKUP(A36,'B '!$A$2:$K$620,1,0)</f>
        <v>18309606</v>
      </c>
      <c r="C36">
        <f>VLOOKUP(B36,'B '!$A$2:$K$620,2,0)</f>
        <v>38177</v>
      </c>
      <c r="D36">
        <f>VLOOKUP(B36,'B '!$A$2:$K$620,3,0)</f>
        <v>6629850</v>
      </c>
      <c r="E36">
        <f>VLOOKUP(B36,'B '!$A$2:$K$620,4,0)</f>
        <v>8681875052459</v>
      </c>
      <c r="F36" t="str">
        <f>VLOOKUP(B36,'B '!$A$2:$K$620,5,0)</f>
        <v>Evila</v>
      </c>
      <c r="G36" t="str">
        <f>VLOOKUP(B36,'B '!$A$2:$K$620,6,0)</f>
        <v>Hartwaren</v>
      </c>
      <c r="H36" t="str">
        <f>VLOOKUP(B36,'B '!$A$2:$K$620,7,0)</f>
        <v>Lampen &amp; Leuchten</v>
      </c>
      <c r="I36" t="str">
        <f>VLOOKUP(B36,'B '!$A$2:$K$620,8,0)</f>
        <v>Standleuchte "Ayd" in Natur/ Weiß - (H)140 cm</v>
      </c>
      <c r="J36">
        <f>VLOOKUP(B36,'B '!$A$2:$K$620,9,0)</f>
        <v>0</v>
      </c>
      <c r="K36">
        <v>1</v>
      </c>
      <c r="L36">
        <f>VLOOKUP(B36,'B '!$A$2:$K$620,11,0)</f>
        <v>81.22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71E7-654B-4557-87F5-FDC588FD1995}">
  <dimension ref="A1:R179"/>
  <sheetViews>
    <sheetView workbookViewId="0">
      <selection activeCell="R9" sqref="R9"/>
    </sheetView>
  </sheetViews>
  <sheetFormatPr defaultRowHeight="15" x14ac:dyDescent="0.25"/>
  <cols>
    <col min="1" max="1" width="10" bestFit="1" customWidth="1"/>
    <col min="14" max="14" width="18.28515625" customWidth="1"/>
    <col min="15" max="15" width="9.42578125" bestFit="1" customWidth="1"/>
    <col min="18" max="18" width="11.57031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29640465</v>
      </c>
      <c r="B2">
        <f>VLOOKUP(A2,'B '!$A$2:$K$620,1,0)</f>
        <v>29640465</v>
      </c>
      <c r="C2">
        <f>VLOOKUP(B2,'B '!$A$2:$K$620,2,0)</f>
        <v>61414</v>
      </c>
      <c r="D2">
        <f>VLOOKUP(B2,'B '!$A$2:$K$620,3,0)</f>
        <v>10012900</v>
      </c>
      <c r="E2">
        <f>VLOOKUP(B2,'B '!$A$2:$K$620,4,0)</f>
        <v>4008838302323</v>
      </c>
      <c r="F2" t="str">
        <f>VLOOKUP(B2,'B '!$A$2:$K$620,5,0)</f>
        <v>Wenko</v>
      </c>
      <c r="G2" t="str">
        <f>VLOOKUP(B2,'B '!$A$2:$K$620,6,0)</f>
        <v>Hartwaren</v>
      </c>
      <c r="H2" t="str">
        <f>VLOOKUP(B2,'B '!$A$2:$K$620,7,0)</f>
        <v>Haushaltswaren</v>
      </c>
      <c r="I2" t="str">
        <f>VLOOKUP(B2,'B '!$A$2:$K$620,8,0)</f>
        <v>Treteimer "Nant" in Weiß - 5 l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29.99</v>
      </c>
      <c r="N2" s="8" t="s">
        <v>1037</v>
      </c>
      <c r="O2" s="14">
        <f>SUM(L2:L179)</f>
        <v>7440.0899999999847</v>
      </c>
      <c r="P2" s="14">
        <f>O2*8%</f>
        <v>595.20719999999881</v>
      </c>
      <c r="Q2" s="9">
        <v>0.08</v>
      </c>
      <c r="R2" s="8" t="s">
        <v>1040</v>
      </c>
    </row>
    <row r="3" spans="1:18" ht="16.149999999999999" customHeight="1" x14ac:dyDescent="0.25">
      <c r="A3" s="1">
        <v>19830332</v>
      </c>
      <c r="B3">
        <f>VLOOKUP(A3,'B '!$A$2:$K$620,1,0)</f>
        <v>19830332</v>
      </c>
      <c r="C3">
        <f>VLOOKUP(B3,'B '!$A$2:$K$620,2,0)</f>
        <v>40445</v>
      </c>
      <c r="D3">
        <f>VLOOKUP(B3,'B '!$A$2:$K$620,3,0)</f>
        <v>7086541</v>
      </c>
      <c r="E3">
        <f>VLOOKUP(B3,'B '!$A$2:$K$620,4,0)</f>
        <v>8681181861240</v>
      </c>
      <c r="F3" t="str">
        <f>VLOOKUP(B3,'B '!$A$2:$K$620,5,0)</f>
        <v>Colorful Cotton</v>
      </c>
      <c r="G3" t="str">
        <f>VLOOKUP(B3,'B '!$A$2:$K$620,6,0)</f>
        <v>Hartwaren</v>
      </c>
      <c r="H3" t="str">
        <f>VLOOKUP(B3,'B '!$A$2:$K$620,7,0)</f>
        <v>Heimtextilien</v>
      </c>
      <c r="I3" t="str">
        <f>VLOOKUP(B3,'B '!$A$2:$K$620,8,0)</f>
        <v>Bettwäsche-Set "Trace" in Anthrazit</v>
      </c>
      <c r="J3" t="str">
        <f>VLOOKUP(B3,'B '!$A$2:$K$620,9,0)</f>
        <v>240x220 cm</v>
      </c>
      <c r="K3">
        <f>VLOOKUP(B3,'B '!$A$2:$K$620,10,0)</f>
        <v>1</v>
      </c>
      <c r="L3">
        <f>VLOOKUP(B3,'B '!$A$2:$K$620,11,0)</f>
        <v>105</v>
      </c>
    </row>
    <row r="4" spans="1:18" ht="16.149999999999999" customHeight="1" x14ac:dyDescent="0.25">
      <c r="A4" s="1">
        <v>22485312</v>
      </c>
      <c r="B4">
        <f>VLOOKUP(A4,'B '!$A$2:$K$620,1,0)</f>
        <v>22485312</v>
      </c>
      <c r="C4">
        <f>VLOOKUP(B4,'B '!$A$2:$K$620,2,0)</f>
        <v>45995</v>
      </c>
      <c r="D4">
        <f>VLOOKUP(B4,'B '!$A$2:$K$620,3,0)</f>
        <v>7858281</v>
      </c>
      <c r="E4">
        <f>VLOOKUP(B4,'B '!$A$2:$K$620,4,0)</f>
        <v>3664944125594</v>
      </c>
      <c r="F4" t="str">
        <f>VLOOKUP(B4,'B '!$A$2:$K$620,5,0)</f>
        <v>Make a Wish</v>
      </c>
      <c r="G4" t="str">
        <f>VLOOKUP(B4,'B '!$A$2:$K$620,6,0)</f>
        <v>Hartwaren</v>
      </c>
      <c r="H4" t="str">
        <f>VLOOKUP(B4,'B '!$A$2:$K$620,7,0)</f>
        <v>Gedeckter Tisch</v>
      </c>
      <c r="I4" t="str">
        <f>VLOOKUP(B4,'B '!$A$2:$K$620,8,0)</f>
        <v>3er-Set: Schalen in Blau - Ø 14,5 cm</v>
      </c>
      <c r="J4">
        <f>VLOOKUP(B4,'B '!$A$2:$K$620,9,0)</f>
        <v>0</v>
      </c>
      <c r="K4">
        <v>1</v>
      </c>
      <c r="L4">
        <f>VLOOKUP(B4,'B '!$A$2:$K$620,11,0)</f>
        <v>18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27152017</v>
      </c>
      <c r="B5">
        <f>VLOOKUP(A5,'B '!$A$2:$K$620,1,0)</f>
        <v>27152017</v>
      </c>
      <c r="C5">
        <f>VLOOKUP(B5,'B '!$A$2:$K$620,2,0)</f>
        <v>53654</v>
      </c>
      <c r="D5">
        <f>VLOOKUP(B5,'B '!$A$2:$K$620,3,0)</f>
        <v>9302854</v>
      </c>
      <c r="E5">
        <f>VLOOKUP(B5,'B '!$A$2:$K$620,4,0)</f>
        <v>2000006922120</v>
      </c>
      <c r="F5" t="str">
        <f>VLOOKUP(B5,'B '!$A$2:$K$620,5,0)</f>
        <v>Kähler</v>
      </c>
      <c r="G5" t="str">
        <f>VLOOKUP(B5,'B '!$A$2:$K$620,6,0)</f>
        <v>Hartwaren</v>
      </c>
      <c r="H5" t="str">
        <f>VLOOKUP(B5,'B '!$A$2:$K$620,7,0)</f>
        <v>Gedeckter Tisch</v>
      </c>
      <c r="I5" t="str">
        <f>VLOOKUP(B5,'B '!$A$2:$K$620,8,0)</f>
        <v>6er-Set: Frühstücksteller "Hammershøi" in Weiß - Ø 19 cm</v>
      </c>
      <c r="J5">
        <f>VLOOKUP(B5,'B '!$A$2:$K$620,9,0)</f>
        <v>0</v>
      </c>
      <c r="K5">
        <f>VLOOKUP(B5,'B '!$A$2:$K$620,10,0)</f>
        <v>1</v>
      </c>
      <c r="L5">
        <f>VLOOKUP(B5,'B '!$A$2:$K$620,11,0)</f>
        <v>149.69999999999999</v>
      </c>
      <c r="N5" s="8" t="s">
        <v>1037</v>
      </c>
      <c r="O5" s="14">
        <f>SUM(L2:L179)</f>
        <v>7440.0899999999847</v>
      </c>
      <c r="P5" s="14">
        <f>O5*7%</f>
        <v>520.80629999999894</v>
      </c>
      <c r="Q5" s="9">
        <v>7.4999999999999997E-2</v>
      </c>
      <c r="R5" s="8" t="s">
        <v>1041</v>
      </c>
    </row>
    <row r="6" spans="1:18" ht="16.149999999999999" customHeight="1" x14ac:dyDescent="0.25">
      <c r="A6" s="1">
        <v>29640466</v>
      </c>
      <c r="B6">
        <f>VLOOKUP(A6,'B '!$A$2:$K$620,1,0)</f>
        <v>29640466</v>
      </c>
      <c r="C6">
        <f>VLOOKUP(B6,'B '!$A$2:$K$620,2,0)</f>
        <v>61414</v>
      </c>
      <c r="D6">
        <f>VLOOKUP(B6,'B '!$A$2:$K$620,3,0)</f>
        <v>10012901</v>
      </c>
      <c r="E6">
        <f>VLOOKUP(B6,'B '!$A$2:$K$620,4,0)</f>
        <v>4008838306291</v>
      </c>
      <c r="F6" t="str">
        <f>VLOOKUP(B6,'B '!$A$2:$K$620,5,0)</f>
        <v>Wenko</v>
      </c>
      <c r="G6" t="str">
        <f>VLOOKUP(B6,'B '!$A$2:$K$620,6,0)</f>
        <v>Hartwaren</v>
      </c>
      <c r="H6" t="str">
        <f>VLOOKUP(B6,'B '!$A$2:$K$620,7,0)</f>
        <v>Haushaltswaren</v>
      </c>
      <c r="I6" t="str">
        <f>VLOOKUP(B6,'B '!$A$2:$K$620,8,0)</f>
        <v>Treteimer "Nant" in Schwarz - 5 l</v>
      </c>
      <c r="J6">
        <f>VLOOKUP(B6,'B '!$A$2:$K$620,9,0)</f>
        <v>0</v>
      </c>
      <c r="K6">
        <v>1</v>
      </c>
      <c r="L6">
        <f>VLOOKUP(B6,'B '!$A$2:$K$620,11,0)</f>
        <v>29.99</v>
      </c>
    </row>
    <row r="7" spans="1:18" ht="16.149999999999999" customHeight="1" x14ac:dyDescent="0.25">
      <c r="A7" s="1">
        <v>7206224</v>
      </c>
      <c r="B7">
        <f>VLOOKUP(A7,'B '!$A$2:$K$620,1,0)</f>
        <v>7206224</v>
      </c>
      <c r="C7">
        <f>VLOOKUP(B7,'B '!$A$2:$K$620,2,0)</f>
        <v>13521</v>
      </c>
      <c r="D7">
        <f>VLOOKUP(B7,'B '!$A$2:$K$620,3,0)</f>
        <v>3219892</v>
      </c>
      <c r="E7">
        <f>VLOOKUP(B7,'B '!$A$2:$K$620,4,0)</f>
        <v>8717285049892</v>
      </c>
      <c r="F7" t="str">
        <f>VLOOKUP(B7,'B '!$A$2:$K$620,5,0)</f>
        <v>Emotion</v>
      </c>
      <c r="G7" t="str">
        <f>VLOOKUP(B7,'B '!$A$2:$K$620,6,0)</f>
        <v>Hartwaren</v>
      </c>
      <c r="H7" t="str">
        <f>VLOOKUP(B7,'B '!$A$2:$K$620,7,0)</f>
        <v>Heimtextilien</v>
      </c>
      <c r="I7" t="str">
        <f>VLOOKUP(B7,'B '!$A$2:$K$620,8,0)</f>
        <v>Jersey-Spannbettlaken "Emotion" in Beige</v>
      </c>
      <c r="J7" t="str">
        <f>VLOOKUP(B7,'B '!$A$2:$K$620,9,0)</f>
        <v>180x220 cm</v>
      </c>
      <c r="K7">
        <v>1</v>
      </c>
      <c r="L7">
        <f>VLOOKUP(B7,'B '!$A$2:$K$620,11,0)</f>
        <v>44.95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6.149999999999999" customHeight="1" x14ac:dyDescent="0.25">
      <c r="A8" s="1">
        <v>20387619</v>
      </c>
      <c r="B8">
        <f>VLOOKUP(A8,'B '!$A$2:$K$620,1,0)</f>
        <v>20387619</v>
      </c>
      <c r="C8">
        <f>VLOOKUP(B8,'B '!$A$2:$K$620,2,0)</f>
        <v>41599</v>
      </c>
      <c r="D8">
        <f>VLOOKUP(B8,'B '!$A$2:$K$620,3,0)</f>
        <v>7086442</v>
      </c>
      <c r="E8">
        <f>VLOOKUP(B8,'B '!$A$2:$K$620,4,0)</f>
        <v>8681875159448</v>
      </c>
      <c r="F8" t="str">
        <f>VLOOKUP(B8,'B '!$A$2:$K$620,5,0)</f>
        <v>Elizabed</v>
      </c>
      <c r="G8" t="str">
        <f>VLOOKUP(B8,'B '!$A$2:$K$620,6,0)</f>
        <v>Hartwaren</v>
      </c>
      <c r="H8" t="str">
        <f>VLOOKUP(B8,'B '!$A$2:$K$620,7,0)</f>
        <v>Heimtextilien</v>
      </c>
      <c r="I8" t="str">
        <f>VLOOKUP(B8,'B '!$A$2:$K$620,8,0)</f>
        <v>Bettwäsche-Set "Halley" in Schwarz/ Weiß</v>
      </c>
      <c r="J8" t="str">
        <f>VLOOKUP(B8,'B '!$A$2:$K$620,9,0)</f>
        <v>135x200 cm</v>
      </c>
      <c r="K8">
        <v>1</v>
      </c>
      <c r="L8">
        <f>VLOOKUP(B8,'B '!$A$2:$K$620,11,0)</f>
        <v>85</v>
      </c>
      <c r="N8" s="8" t="s">
        <v>1037</v>
      </c>
      <c r="O8" s="14">
        <f>SUM(L2:L1799)</f>
        <v>7440.0899999999847</v>
      </c>
      <c r="P8" s="14">
        <f>O8*6.5%</f>
        <v>483.60584999999901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21263153</v>
      </c>
      <c r="B9">
        <f>VLOOKUP(A9,'B '!$A$2:$K$620,1,0)</f>
        <v>21263153</v>
      </c>
      <c r="C9">
        <f>VLOOKUP(B9,'B '!$A$2:$K$620,2,0)</f>
        <v>41399</v>
      </c>
      <c r="D9">
        <f>VLOOKUP(B9,'B '!$A$2:$K$620,3,0)</f>
        <v>7494692</v>
      </c>
      <c r="E9">
        <f>VLOOKUP(B9,'B '!$A$2:$K$620,4,0)</f>
        <v>8434169304280</v>
      </c>
      <c r="F9" t="str">
        <f>VLOOKUP(B9,'B '!$A$2:$K$620,5,0)</f>
        <v>Folkifreckles</v>
      </c>
      <c r="G9" t="str">
        <f>VLOOKUP(B9,'B '!$A$2:$K$620,6,0)</f>
        <v>Hartwaren</v>
      </c>
      <c r="H9" t="str">
        <f>VLOOKUP(B9,'B '!$A$2:$K$620,7,0)</f>
        <v>Haushaltswaren</v>
      </c>
      <c r="I9" t="str">
        <f>VLOOKUP(B9,'B '!$A$2:$K$620,8,0)</f>
        <v>Aufbewahrungskorb in Beige/ Grau - (H)30 x Ø 30 cm</v>
      </c>
      <c r="J9">
        <f>VLOOKUP(B9,'B '!$A$2:$K$620,9,0)</f>
        <v>0</v>
      </c>
      <c r="K9">
        <v>1</v>
      </c>
      <c r="L9">
        <f>VLOOKUP(B9,'B '!$A$2:$K$620,11,0)</f>
        <v>69.989999999999995</v>
      </c>
      <c r="R9" s="8"/>
    </row>
    <row r="10" spans="1:18" ht="16.149999999999999" customHeight="1" x14ac:dyDescent="0.25">
      <c r="A10" s="1">
        <v>22217136</v>
      </c>
      <c r="B10">
        <f>VLOOKUP(A10,'B '!$A$2:$K$620,1,0)</f>
        <v>22217136</v>
      </c>
      <c r="C10">
        <f>VLOOKUP(B10,'B '!$A$2:$K$620,2,0)</f>
        <v>42329</v>
      </c>
      <c r="D10">
        <f>VLOOKUP(B10,'B '!$A$2:$K$620,3,0)</f>
        <v>7777575</v>
      </c>
      <c r="E10">
        <f>VLOOKUP(B10,'B '!$A$2:$K$620,4,0)</f>
        <v>5415231244522</v>
      </c>
      <c r="F10" t="str">
        <f>VLOOKUP(B10,'B '!$A$2:$K$620,5,0)</f>
        <v>Ambiance</v>
      </c>
      <c r="G10" t="str">
        <f>VLOOKUP(B10,'B '!$A$2:$K$620,6,0)</f>
        <v>Hartwaren</v>
      </c>
      <c r="H10" t="str">
        <f>VLOOKUP(B10,'B '!$A$2:$K$620,7,0)</f>
        <v>Deko</v>
      </c>
      <c r="I10" t="str">
        <f>VLOOKUP(B10,'B '!$A$2:$K$620,8,0)</f>
        <v>Wandtattoo-Messlatte "Kidmeter"</v>
      </c>
      <c r="J10">
        <f>VLOOKUP(B10,'B '!$A$2:$K$620,9,0)</f>
        <v>0</v>
      </c>
      <c r="K10">
        <v>1</v>
      </c>
      <c r="L10">
        <f>VLOOKUP(B10,'B '!$A$2:$K$620,11,0)</f>
        <v>29</v>
      </c>
    </row>
    <row r="11" spans="1:18" ht="16.149999999999999" customHeight="1" x14ac:dyDescent="0.25">
      <c r="A11" s="1">
        <v>22576985</v>
      </c>
      <c r="B11">
        <f>VLOOKUP(A11,'B '!$A$2:$K$620,1,0)</f>
        <v>22576985</v>
      </c>
      <c r="C11">
        <f>VLOOKUP(B11,'B '!$A$2:$K$620,2,0)</f>
        <v>46092</v>
      </c>
      <c r="D11">
        <f>VLOOKUP(B11,'B '!$A$2:$K$620,3,0)</f>
        <v>7888359</v>
      </c>
      <c r="E11">
        <f>VLOOKUP(B11,'B '!$A$2:$K$620,4,0)</f>
        <v>4026477198541</v>
      </c>
      <c r="F11" t="str">
        <f>VLOOKUP(B11,'B '!$A$2:$K$620,5,0)</f>
        <v>Lutz Mauder</v>
      </c>
      <c r="G11" t="str">
        <f>VLOOKUP(B11,'B '!$A$2:$K$620,6,0)</f>
        <v>Hartwaren</v>
      </c>
      <c r="H11" t="str">
        <f>VLOOKUP(B11,'B '!$A$2:$K$620,7,0)</f>
        <v>Kochen und Zubereiten</v>
      </c>
      <c r="I11" t="str">
        <f>VLOOKUP(B11,'B '!$A$2:$K$620,8,0)</f>
        <v>Frühstücksbrett "Pit Planke" in Türkis/ Rot - (L)23,5 x (B)14,5 cm</v>
      </c>
      <c r="J11">
        <f>VLOOKUP(B11,'B '!$A$2:$K$620,9,0)</f>
        <v>0</v>
      </c>
      <c r="K11">
        <v>1</v>
      </c>
      <c r="L11">
        <f>VLOOKUP(B11,'B '!$A$2:$K$620,11,0)</f>
        <v>6.02</v>
      </c>
    </row>
    <row r="12" spans="1:18" ht="16.149999999999999" customHeight="1" x14ac:dyDescent="0.25">
      <c r="A12" s="1">
        <v>22576985</v>
      </c>
      <c r="B12">
        <f>VLOOKUP(A12,'B '!$A$2:$K$620,1,0)</f>
        <v>22576985</v>
      </c>
      <c r="C12">
        <f>VLOOKUP(B12,'B '!$A$2:$K$620,2,0)</f>
        <v>46092</v>
      </c>
      <c r="D12">
        <f>VLOOKUP(B12,'B '!$A$2:$K$620,3,0)</f>
        <v>7888359</v>
      </c>
      <c r="E12">
        <f>VLOOKUP(B12,'B '!$A$2:$K$620,4,0)</f>
        <v>4026477198541</v>
      </c>
      <c r="F12" t="str">
        <f>VLOOKUP(B12,'B '!$A$2:$K$620,5,0)</f>
        <v>Lutz Mauder</v>
      </c>
      <c r="G12" t="str">
        <f>VLOOKUP(B12,'B '!$A$2:$K$620,6,0)</f>
        <v>Hartwaren</v>
      </c>
      <c r="H12" t="str">
        <f>VLOOKUP(B12,'B '!$A$2:$K$620,7,0)</f>
        <v>Kochen und Zubereiten</v>
      </c>
      <c r="I12" t="str">
        <f>VLOOKUP(B12,'B '!$A$2:$K$620,8,0)</f>
        <v>Frühstücksbrett "Pit Planke" in Türkis/ Rot - (L)23,5 x (B)14,5 cm</v>
      </c>
      <c r="J12">
        <f>VLOOKUP(B12,'B '!$A$2:$K$620,9,0)</f>
        <v>0</v>
      </c>
      <c r="K12">
        <v>1</v>
      </c>
      <c r="L12">
        <f>VLOOKUP(B12,'B '!$A$2:$K$620,11,0)</f>
        <v>6.02</v>
      </c>
    </row>
    <row r="13" spans="1:18" ht="16.149999999999999" customHeight="1" x14ac:dyDescent="0.25">
      <c r="A13" s="1">
        <v>22576987</v>
      </c>
      <c r="B13">
        <f>VLOOKUP(A13,'B '!$A$2:$K$620,1,0)</f>
        <v>22576987</v>
      </c>
      <c r="C13">
        <f>VLOOKUP(B13,'B '!$A$2:$K$620,2,0)</f>
        <v>46092</v>
      </c>
      <c r="D13">
        <f>VLOOKUP(B13,'B '!$A$2:$K$620,3,0)</f>
        <v>7888361</v>
      </c>
      <c r="E13">
        <f>VLOOKUP(B13,'B '!$A$2:$K$620,4,0)</f>
        <v>4026477198633</v>
      </c>
      <c r="F13" t="str">
        <f>VLOOKUP(B13,'B '!$A$2:$K$620,5,0)</f>
        <v>Lutz Mauder</v>
      </c>
      <c r="G13" t="str">
        <f>VLOOKUP(B13,'B '!$A$2:$K$620,6,0)</f>
        <v>Hartwaren</v>
      </c>
      <c r="H13" t="str">
        <f>VLOOKUP(B13,'B '!$A$2:$K$620,7,0)</f>
        <v>Kochen und Zubereiten</v>
      </c>
      <c r="I13" t="str">
        <f>VLOOKUP(B13,'B '!$A$2:$K$620,8,0)</f>
        <v>Frühstücksbrett "Froschkönig" in Pink/ Grün - (L)23,5 x (B)14,5 cm</v>
      </c>
      <c r="J13">
        <f>VLOOKUP(B13,'B '!$A$2:$K$620,9,0)</f>
        <v>0</v>
      </c>
      <c r="K13">
        <v>1</v>
      </c>
      <c r="L13">
        <f>VLOOKUP(B13,'B '!$A$2:$K$620,11,0)</f>
        <v>6.02</v>
      </c>
    </row>
    <row r="14" spans="1:18" ht="16.149999999999999" customHeight="1" x14ac:dyDescent="0.25">
      <c r="A14" s="1">
        <v>22576987</v>
      </c>
      <c r="B14">
        <f>VLOOKUP(A14,'B '!$A$2:$K$620,1,0)</f>
        <v>22576987</v>
      </c>
      <c r="C14">
        <f>VLOOKUP(B14,'B '!$A$2:$K$620,2,0)</f>
        <v>46092</v>
      </c>
      <c r="D14">
        <f>VLOOKUP(B14,'B '!$A$2:$K$620,3,0)</f>
        <v>7888361</v>
      </c>
      <c r="E14">
        <f>VLOOKUP(B14,'B '!$A$2:$K$620,4,0)</f>
        <v>4026477198633</v>
      </c>
      <c r="F14" t="str">
        <f>VLOOKUP(B14,'B '!$A$2:$K$620,5,0)</f>
        <v>Lutz Mauder</v>
      </c>
      <c r="G14" t="str">
        <f>VLOOKUP(B14,'B '!$A$2:$K$620,6,0)</f>
        <v>Hartwaren</v>
      </c>
      <c r="H14" t="str">
        <f>VLOOKUP(B14,'B '!$A$2:$K$620,7,0)</f>
        <v>Kochen und Zubereiten</v>
      </c>
      <c r="I14" t="str">
        <f>VLOOKUP(B14,'B '!$A$2:$K$620,8,0)</f>
        <v>Frühstücksbrett "Froschkönig" in Pink/ Grün - (L)23,5 x (B)14,5 cm</v>
      </c>
      <c r="J14">
        <f>VLOOKUP(B14,'B '!$A$2:$K$620,9,0)</f>
        <v>0</v>
      </c>
      <c r="K14">
        <v>1</v>
      </c>
      <c r="L14">
        <f>VLOOKUP(B14,'B '!$A$2:$K$620,11,0)</f>
        <v>6.02</v>
      </c>
    </row>
    <row r="15" spans="1:18" ht="16.149999999999999" customHeight="1" x14ac:dyDescent="0.25">
      <c r="A15" s="1">
        <v>7511091</v>
      </c>
      <c r="B15">
        <f>VLOOKUP(A15,'B '!$A$2:$K$620,1,0)</f>
        <v>7511091</v>
      </c>
      <c r="C15">
        <f>VLOOKUP(B15,'B '!$A$2:$K$620,2,0)</f>
        <v>15584</v>
      </c>
      <c r="D15">
        <f>VLOOKUP(B15,'B '!$A$2:$K$620,3,0)</f>
        <v>3352746</v>
      </c>
      <c r="E15">
        <f>VLOOKUP(B15,'B '!$A$2:$K$620,4,0)</f>
        <v>4003222799819</v>
      </c>
      <c r="F15" t="str">
        <f>VLOOKUP(B15,'B '!$A$2:$K$620,5,0)</f>
        <v>näve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LED-Solar-Gartenstecker in Schwarz - (H)53,8 cm</v>
      </c>
      <c r="J15">
        <f>VLOOKUP(B15,'B '!$A$2:$K$620,9,0)</f>
        <v>0</v>
      </c>
      <c r="K15">
        <v>1</v>
      </c>
      <c r="L15">
        <f>VLOOKUP(B15,'B '!$A$2:$K$620,11,0)</f>
        <v>35.25</v>
      </c>
    </row>
    <row r="16" spans="1:18" ht="16.149999999999999" customHeight="1" x14ac:dyDescent="0.25">
      <c r="A16" s="1">
        <v>22485312</v>
      </c>
      <c r="B16">
        <f>VLOOKUP(A16,'B '!$A$2:$K$620,1,0)</f>
        <v>22485312</v>
      </c>
      <c r="C16">
        <f>VLOOKUP(B16,'B '!$A$2:$K$620,2,0)</f>
        <v>45995</v>
      </c>
      <c r="D16">
        <f>VLOOKUP(B16,'B '!$A$2:$K$620,3,0)</f>
        <v>7858281</v>
      </c>
      <c r="E16">
        <f>VLOOKUP(B16,'B '!$A$2:$K$620,4,0)</f>
        <v>3664944125594</v>
      </c>
      <c r="F16" t="str">
        <f>VLOOKUP(B16,'B '!$A$2:$K$620,5,0)</f>
        <v>Make a Wish</v>
      </c>
      <c r="G16" t="str">
        <f>VLOOKUP(B16,'B '!$A$2:$K$620,6,0)</f>
        <v>Hartwaren</v>
      </c>
      <c r="H16" t="str">
        <f>VLOOKUP(B16,'B '!$A$2:$K$620,7,0)</f>
        <v>Gedeckter Tisch</v>
      </c>
      <c r="I16" t="str">
        <f>VLOOKUP(B16,'B '!$A$2:$K$620,8,0)</f>
        <v>3er-Set: Schalen in Blau - Ø 14,5 cm</v>
      </c>
      <c r="J16">
        <f>VLOOKUP(B16,'B '!$A$2:$K$620,9,0)</f>
        <v>0</v>
      </c>
      <c r="K16">
        <v>1</v>
      </c>
      <c r="L16">
        <f>VLOOKUP(B16,'B '!$A$2:$K$620,11,0)</f>
        <v>18</v>
      </c>
    </row>
    <row r="17" spans="1:12" ht="16.149999999999999" customHeight="1" x14ac:dyDescent="0.25">
      <c r="A17" s="1">
        <v>21475821</v>
      </c>
      <c r="B17">
        <f>VLOOKUP(A17,'B '!$A$2:$K$620,1,0)</f>
        <v>21475821</v>
      </c>
      <c r="C17">
        <f>VLOOKUP(B17,'B '!$A$2:$K$620,2,0)</f>
        <v>45502</v>
      </c>
      <c r="D17">
        <f>VLOOKUP(B17,'B '!$A$2:$K$620,3,0)</f>
        <v>7558793</v>
      </c>
      <c r="E17">
        <f>VLOOKUP(B17,'B '!$A$2:$K$620,4,0)</f>
        <v>3760293960098</v>
      </c>
      <c r="F17" t="str">
        <f>VLOOKUP(B17,'B '!$A$2:$K$620,5,0)</f>
        <v>Björn</v>
      </c>
      <c r="G17" t="str">
        <f>VLOOKUP(B17,'B '!$A$2:$K$620,6,0)</f>
        <v>Hartwaren</v>
      </c>
      <c r="H17" t="str">
        <f>VLOOKUP(B17,'B '!$A$2:$K$620,7,0)</f>
        <v>Aufbewahren &amp; Servieren</v>
      </c>
      <c r="I17" t="str">
        <f>VLOOKUP(B17,'B '!$A$2:$K$620,8,0)</f>
        <v>Salatschüssel "Dark Wave" in Natur/ Dunkelblau - Ø 30 cm</v>
      </c>
      <c r="J17">
        <f>VLOOKUP(B17,'B '!$A$2:$K$620,9,0)</f>
        <v>0</v>
      </c>
      <c r="K17">
        <v>1</v>
      </c>
      <c r="L17">
        <f>VLOOKUP(B17,'B '!$A$2:$K$620,11,0)</f>
        <v>99.9</v>
      </c>
    </row>
    <row r="18" spans="1:12" ht="16.149999999999999" customHeight="1" x14ac:dyDescent="0.25">
      <c r="A18" s="1">
        <v>29830171</v>
      </c>
      <c r="B18">
        <f>VLOOKUP(A18,'B '!$A$2:$K$620,1,0)</f>
        <v>29830171</v>
      </c>
      <c r="C18">
        <f>VLOOKUP(B18,'B '!$A$2:$K$620,2,0)</f>
        <v>53663</v>
      </c>
      <c r="D18">
        <f>VLOOKUP(B18,'B '!$A$2:$K$620,3,0)</f>
        <v>10091284</v>
      </c>
      <c r="E18">
        <f>VLOOKUP(B18,'B '!$A$2:$K$620,4,0)</f>
        <v>5709513203308</v>
      </c>
      <c r="F18" t="str">
        <f>VLOOKUP(B18,'B '!$A$2:$K$620,5,0)</f>
        <v>Rosendahl</v>
      </c>
      <c r="G18" t="str">
        <f>VLOOKUP(B18,'B '!$A$2:$K$620,6,0)</f>
        <v>Hartwaren</v>
      </c>
      <c r="H18" t="str">
        <f>VLOOKUP(B18,'B '!$A$2:$K$620,7,0)</f>
        <v>Gedeckter Tisch</v>
      </c>
      <c r="I18" t="str">
        <f>VLOOKUP(B18,'B '!$A$2:$K$620,8,0)</f>
        <v>4er-Set: tiefe Teller "Grand Cru" in Weiß - Ø 19 cm</v>
      </c>
      <c r="J18">
        <f>VLOOKUP(B18,'B '!$A$2:$K$620,9,0)</f>
        <v>0</v>
      </c>
      <c r="K18">
        <v>1</v>
      </c>
      <c r="L18">
        <f>VLOOKUP(B18,'B '!$A$2:$K$620,11,0)</f>
        <v>79.8</v>
      </c>
    </row>
    <row r="19" spans="1:12" ht="16.149999999999999" customHeight="1" x14ac:dyDescent="0.25">
      <c r="A19" s="1">
        <v>22283566</v>
      </c>
      <c r="B19">
        <f>VLOOKUP(A19,'B '!$A$2:$K$620,1,0)</f>
        <v>22283566</v>
      </c>
      <c r="C19">
        <f>VLOOKUP(B19,'B '!$A$2:$K$620,2,0)</f>
        <v>44023</v>
      </c>
      <c r="D19">
        <f>VLOOKUP(B19,'B '!$A$2:$K$620,3,0)</f>
        <v>7799594</v>
      </c>
      <c r="E19">
        <f>VLOOKUP(B19,'B '!$A$2:$K$620,4,0)</f>
        <v>3426470279628</v>
      </c>
      <c r="F19" t="str">
        <f>VLOOKUP(B19,'B '!$A$2:$K$620,5,0)</f>
        <v>Pyrex</v>
      </c>
      <c r="G19" t="str">
        <f>VLOOKUP(B19,'B '!$A$2:$K$620,6,0)</f>
        <v>Hartwaren</v>
      </c>
      <c r="H19" t="str">
        <f>VLOOKUP(B19,'B '!$A$2:$K$620,7,0)</f>
        <v>Kochgeschirr</v>
      </c>
      <c r="I19" t="str">
        <f>VLOOKUP(B19,'B '!$A$2:$K$620,8,0)</f>
        <v>Ofenform "Cook &amp; Heat" - (B)17 x (H)5 x (T)10 cm</v>
      </c>
      <c r="J19">
        <f>VLOOKUP(B19,'B '!$A$2:$K$620,9,0)</f>
        <v>0</v>
      </c>
      <c r="K19">
        <v>1</v>
      </c>
      <c r="L19">
        <f>VLOOKUP(B19,'B '!$A$2:$K$620,11,0)</f>
        <v>12.95</v>
      </c>
    </row>
    <row r="20" spans="1:12" ht="16.149999999999999" customHeight="1" x14ac:dyDescent="0.25">
      <c r="A20" s="1">
        <v>20888528</v>
      </c>
      <c r="B20">
        <f>VLOOKUP(A20,'B '!$A$2:$K$620,1,0)</f>
        <v>20888528</v>
      </c>
      <c r="C20">
        <f>VLOOKUP(B20,'B '!$A$2:$K$620,2,0)</f>
        <v>43214</v>
      </c>
      <c r="D20">
        <f>VLOOKUP(B20,'B '!$A$2:$K$620,3,0)</f>
        <v>7392703</v>
      </c>
      <c r="E20">
        <f>VLOOKUP(B20,'B '!$A$2:$K$620,4,0)</f>
        <v>8004976503949</v>
      </c>
      <c r="F20" t="str">
        <f>VLOOKUP(B20,'B '!$A$2:$K$620,5,0)</f>
        <v>Trendy Kitchen by EXCÉLSA</v>
      </c>
      <c r="G20" t="str">
        <f>VLOOKUP(B20,'B '!$A$2:$K$620,6,0)</f>
        <v>Hartwaren</v>
      </c>
      <c r="H20" t="str">
        <f>VLOOKUP(B20,'B '!$A$2:$K$620,7,0)</f>
        <v>Aufbewahren &amp; Servieren</v>
      </c>
      <c r="I20" t="str">
        <f>VLOOKUP(B20,'B '!$A$2:$K$620,8,0)</f>
        <v>Zuckerdose "Ocean" in Weiß/ Blau - 150 ml</v>
      </c>
      <c r="J20">
        <f>VLOOKUP(B20,'B '!$A$2:$K$620,9,0)</f>
        <v>0</v>
      </c>
      <c r="K20">
        <v>1</v>
      </c>
      <c r="L20">
        <f>VLOOKUP(B20,'B '!$A$2:$K$620,11,0)</f>
        <v>17.64</v>
      </c>
    </row>
    <row r="21" spans="1:12" ht="16.149999999999999" customHeight="1" x14ac:dyDescent="0.25">
      <c r="A21" s="1">
        <v>22485317</v>
      </c>
      <c r="B21">
        <f>VLOOKUP(A21,'B '!$A$2:$K$620,1,0)</f>
        <v>22485317</v>
      </c>
      <c r="C21">
        <f>VLOOKUP(B21,'B '!$A$2:$K$620,2,0)</f>
        <v>45995</v>
      </c>
      <c r="D21">
        <f>VLOOKUP(B21,'B '!$A$2:$K$620,3,0)</f>
        <v>7858286</v>
      </c>
      <c r="E21">
        <f>VLOOKUP(B21,'B '!$A$2:$K$620,4,0)</f>
        <v>3664944125686</v>
      </c>
      <c r="F21" t="str">
        <f>VLOOKUP(B21,'B '!$A$2:$K$620,5,0)</f>
        <v>Make a Wish</v>
      </c>
      <c r="G21" t="str">
        <f>VLOOKUP(B21,'B '!$A$2:$K$620,6,0)</f>
        <v>Hartwaren</v>
      </c>
      <c r="H21" t="str">
        <f>VLOOKUP(B21,'B '!$A$2:$K$620,7,0)</f>
        <v>Gedeckter Tisch</v>
      </c>
      <c r="I21" t="str">
        <f>VLOOKUP(B21,'B '!$A$2:$K$620,8,0)</f>
        <v>6er-Set: Espressobecher in Grau - 100 ml</v>
      </c>
      <c r="J21">
        <f>VLOOKUP(B21,'B '!$A$2:$K$620,9,0)</f>
        <v>0</v>
      </c>
      <c r="K21">
        <v>1</v>
      </c>
      <c r="L21">
        <f>VLOOKUP(B21,'B '!$A$2:$K$620,11,0)</f>
        <v>27</v>
      </c>
    </row>
    <row r="22" spans="1:12" ht="16.149999999999999" customHeight="1" x14ac:dyDescent="0.25">
      <c r="A22" s="1">
        <v>29640462</v>
      </c>
      <c r="B22">
        <f>VLOOKUP(A22,'B '!$A$2:$K$620,1,0)</f>
        <v>29640462</v>
      </c>
      <c r="C22">
        <f>VLOOKUP(B22,'B '!$A$2:$K$620,2,0)</f>
        <v>61414</v>
      </c>
      <c r="D22">
        <f>VLOOKUP(B22,'B '!$A$2:$K$620,3,0)</f>
        <v>10012897</v>
      </c>
      <c r="E22">
        <f>VLOOKUP(B22,'B '!$A$2:$K$620,4,0)</f>
        <v>4008838301791</v>
      </c>
      <c r="F22" t="str">
        <f>VLOOKUP(B22,'B '!$A$2:$K$620,5,0)</f>
        <v>Wenko</v>
      </c>
      <c r="G22" t="str">
        <f>VLOOKUP(B22,'B '!$A$2:$K$620,6,0)</f>
        <v>Hartwaren</v>
      </c>
      <c r="H22" t="str">
        <f>VLOOKUP(B22,'B '!$A$2:$K$620,7,0)</f>
        <v>Haushaltswaren</v>
      </c>
      <c r="I22" t="str">
        <f>VLOOKUP(B22,'B '!$A$2:$K$620,8,0)</f>
        <v>Treteimer "Tortona" in Weiß/ Hellbraun - 3 l</v>
      </c>
      <c r="J22">
        <f>VLOOKUP(B22,'B '!$A$2:$K$620,9,0)</f>
        <v>0</v>
      </c>
      <c r="K22">
        <v>1</v>
      </c>
      <c r="L22">
        <f>VLOOKUP(B22,'B '!$A$2:$K$620,11,0)</f>
        <v>24.99</v>
      </c>
    </row>
    <row r="23" spans="1:12" ht="16.149999999999999" customHeight="1" x14ac:dyDescent="0.25">
      <c r="A23" s="1">
        <v>6222161</v>
      </c>
      <c r="B23">
        <f>VLOOKUP(A23,'B '!$A$2:$K$620,1,0)</f>
        <v>6222161</v>
      </c>
      <c r="C23">
        <f>VLOOKUP(B23,'B '!$A$2:$K$620,2,0)</f>
        <v>12145</v>
      </c>
      <c r="D23">
        <f>VLOOKUP(B23,'B '!$A$2:$K$620,3,0)</f>
        <v>3005978</v>
      </c>
      <c r="E23">
        <f>VLOOKUP(B23,'B '!$A$2:$K$620,4,0)</f>
        <v>4260071878779</v>
      </c>
      <c r="F23" t="str">
        <f>VLOOKUP(B23,'B '!$A$2:$K$620,5,0)</f>
        <v>HUCH! &amp; friends</v>
      </c>
      <c r="G23" t="str">
        <f>VLOOKUP(B23,'B '!$A$2:$K$620,6,0)</f>
        <v>Hartwaren</v>
      </c>
      <c r="H23" t="str">
        <f>VLOOKUP(B23,'B '!$A$2:$K$620,7,0)</f>
        <v>Spielwaren</v>
      </c>
      <c r="I23" t="str">
        <f>VLOOKUP(B23,'B '!$A$2:$K$620,8,0)</f>
        <v>Knobelspiel "Mad Hedz Scartooth" - ab 6 Jahren</v>
      </c>
      <c r="J23">
        <f>VLOOKUP(B23,'B '!$A$2:$K$620,9,0)</f>
        <v>0</v>
      </c>
      <c r="K23">
        <v>1</v>
      </c>
      <c r="L23">
        <f>VLOOKUP(B23,'B '!$A$2:$K$620,11,0)</f>
        <v>13.95</v>
      </c>
    </row>
    <row r="24" spans="1:12" ht="16.149999999999999" customHeight="1" x14ac:dyDescent="0.25">
      <c r="A24" s="1">
        <v>28467802</v>
      </c>
      <c r="B24">
        <f>VLOOKUP(A24,'B '!$A$2:$K$620,1,0)</f>
        <v>28467802</v>
      </c>
      <c r="C24">
        <f>VLOOKUP(B24,'B '!$A$2:$K$620,2,0)</f>
        <v>61615</v>
      </c>
      <c r="D24">
        <f>VLOOKUP(B24,'B '!$A$2:$K$620,3,0)</f>
        <v>9683635</v>
      </c>
      <c r="E24">
        <f>VLOOKUP(B24,'B '!$A$2:$K$620,4,0)</f>
        <v>4008455047614</v>
      </c>
      <c r="F24" t="str">
        <f>VLOOKUP(B24,'B '!$A$2:$K$620,5,0)</f>
        <v>Dr. Beckmann</v>
      </c>
      <c r="G24" t="str">
        <f>VLOOKUP(B24,'B '!$A$2:$K$620,6,0)</f>
        <v>Hartwaren</v>
      </c>
      <c r="H24" t="str">
        <f>VLOOKUP(B24,'B '!$A$2:$K$620,7,0)</f>
        <v>Haushaltswaren</v>
      </c>
      <c r="I24" t="str">
        <f>VLOOKUP(B24,'B '!$A$2:$K$620,8,0)</f>
        <v>3er-Set: Waschmaschinen-Hygiene-Reiniger, je 250 g</v>
      </c>
      <c r="J24">
        <f>VLOOKUP(B24,'B '!$A$2:$K$620,9,0)</f>
        <v>0</v>
      </c>
      <c r="K24">
        <v>1</v>
      </c>
      <c r="L24">
        <f>VLOOKUP(B24,'B '!$A$2:$K$620,11,0)</f>
        <v>7.47</v>
      </c>
    </row>
    <row r="25" spans="1:12" ht="16.149999999999999" customHeight="1" x14ac:dyDescent="0.25">
      <c r="A25" s="1">
        <v>20865223</v>
      </c>
      <c r="B25">
        <f>VLOOKUP(A25,'B '!$A$2:$K$620,1,0)</f>
        <v>20865223</v>
      </c>
      <c r="C25">
        <f>VLOOKUP(B25,'B '!$A$2:$K$620,2,0)</f>
        <v>42072</v>
      </c>
      <c r="D25">
        <f>VLOOKUP(B25,'B '!$A$2:$K$620,3,0)</f>
        <v>7386242</v>
      </c>
      <c r="E25">
        <f>VLOOKUP(B25,'B '!$A$2:$K$620,4,0)</f>
        <v>3760119733059</v>
      </c>
      <c r="F25" t="str">
        <f>VLOOKUP(B25,'B '!$A$2:$K$620,5,0)</f>
        <v>Lumijardin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LED-Solar-Lichtergirlande "Yogy" in Warmweiß - (L)1700 cm</v>
      </c>
      <c r="J25">
        <f>VLOOKUP(B25,'B '!$A$2:$K$620,9,0)</f>
        <v>0</v>
      </c>
      <c r="K25">
        <v>1</v>
      </c>
      <c r="L25">
        <f>VLOOKUP(B25,'B '!$A$2:$K$620,11,0)</f>
        <v>35.700000000000003</v>
      </c>
    </row>
    <row r="26" spans="1:12" ht="16.149999999999999" customHeight="1" x14ac:dyDescent="0.25">
      <c r="A26" s="1">
        <v>30683115</v>
      </c>
      <c r="B26">
        <f>VLOOKUP(A26,'B '!$A$2:$K$620,1,0)</f>
        <v>30683115</v>
      </c>
      <c r="C26">
        <f>VLOOKUP(B26,'B '!$A$2:$K$620,2,0)</f>
        <v>61339</v>
      </c>
      <c r="D26">
        <f>VLOOKUP(B26,'B '!$A$2:$K$620,3,0)</f>
        <v>10360035</v>
      </c>
      <c r="E26">
        <f>VLOOKUP(B26,'B '!$A$2:$K$620,4,0)</f>
        <v>4003222879641</v>
      </c>
      <c r="F26" t="str">
        <f>VLOOKUP(B26,'B '!$A$2:$K$620,5,0)</f>
        <v>näve</v>
      </c>
      <c r="G26" t="str">
        <f>VLOOKUP(B26,'B '!$A$2:$K$620,6,0)</f>
        <v>Hartwaren</v>
      </c>
      <c r="H26" t="str">
        <f>VLOOKUP(B26,'B '!$A$2:$K$620,7,0)</f>
        <v>Lampen &amp; Leuchten</v>
      </c>
      <c r="I26" t="str">
        <f>VLOOKUP(B26,'B '!$A$2:$K$620,8,0)</f>
        <v>LED-Solar-Gartenstecker in Schwarz - (B)11 x (H)78 cm</v>
      </c>
      <c r="J26">
        <f>VLOOKUP(B26,'B '!$A$2:$K$620,9,0)</f>
        <v>0</v>
      </c>
      <c r="K26">
        <f>VLOOKUP(B26,'B '!$A$2:$K$620,10,0)</f>
        <v>1</v>
      </c>
      <c r="L26">
        <f>VLOOKUP(B26,'B '!$A$2:$K$620,11,0)</f>
        <v>39.950000000000003</v>
      </c>
    </row>
    <row r="27" spans="1:12" ht="16.149999999999999" customHeight="1" x14ac:dyDescent="0.25">
      <c r="A27" s="1">
        <v>21564781</v>
      </c>
      <c r="B27">
        <f>VLOOKUP(A27,'B '!$A$2:$K$620,1,0)</f>
        <v>21564781</v>
      </c>
      <c r="C27">
        <f>VLOOKUP(B27,'B '!$A$2:$K$620,2,0)</f>
        <v>42074</v>
      </c>
      <c r="D27">
        <f>VLOOKUP(B27,'B '!$A$2:$K$620,3,0)</f>
        <v>7585141</v>
      </c>
      <c r="E27">
        <f>VLOOKUP(B27,'B '!$A$2:$K$620,4,0)</f>
        <v>3760093541855</v>
      </c>
      <c r="F27" t="str">
        <f>VLOOKUP(B27,'B '!$A$2:$K$620,5,0)</f>
        <v>lumisky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2er-Set: LED-Gartenstecker "Mini Maity Sun" in Schwarz - (H)70 cm</v>
      </c>
      <c r="J27">
        <f>VLOOKUP(B27,'B '!$A$2:$K$620,9,0)</f>
        <v>0</v>
      </c>
      <c r="K27">
        <v>1</v>
      </c>
      <c r="L27">
        <f>VLOOKUP(B27,'B '!$A$2:$K$620,11,0)</f>
        <v>29.4</v>
      </c>
    </row>
    <row r="28" spans="1:12" ht="16.149999999999999" customHeight="1" x14ac:dyDescent="0.25">
      <c r="A28" s="1">
        <v>23870321</v>
      </c>
      <c r="B28">
        <f>VLOOKUP(A28,'B '!$A$2:$K$620,1,0)</f>
        <v>23870321</v>
      </c>
      <c r="C28">
        <f>VLOOKUP(B28,'B '!$A$2:$K$620,2,0)</f>
        <v>46378</v>
      </c>
      <c r="D28">
        <f>VLOOKUP(B28,'B '!$A$2:$K$620,3,0)</f>
        <v>8310086</v>
      </c>
      <c r="E28">
        <f>VLOOKUP(B28,'B '!$A$2:$K$620,4,0)</f>
        <v>5413184602987</v>
      </c>
      <c r="F28" t="str">
        <f>VLOOKUP(B28,'B '!$A$2:$K$620,5,0)</f>
        <v>KitchenAid</v>
      </c>
      <c r="G28" t="str">
        <f>VLOOKUP(B28,'B '!$A$2:$K$620,6,0)</f>
        <v>Hartwaren</v>
      </c>
      <c r="H28" t="str">
        <f>VLOOKUP(B28,'B '!$A$2:$K$620,7,0)</f>
        <v>Küchenelektronik</v>
      </c>
      <c r="I28" t="str">
        <f>VLOOKUP(B28,'B '!$A$2:$K$620,8,0)</f>
        <v>Pürieraufsatz "5KSMFVSP" in Weiß</v>
      </c>
      <c r="J28">
        <f>VLOOKUP(B28,'B '!$A$2:$K$620,9,0)</f>
        <v>0</v>
      </c>
      <c r="K28">
        <v>1</v>
      </c>
      <c r="L28">
        <f>VLOOKUP(B28,'B '!$A$2:$K$620,11,0)</f>
        <v>99</v>
      </c>
    </row>
    <row r="29" spans="1:12" ht="16.149999999999999" customHeight="1" x14ac:dyDescent="0.25">
      <c r="A29" s="1">
        <v>20953555</v>
      </c>
      <c r="B29">
        <f>VLOOKUP(A29,'B '!$A$2:$K$620,1,0)</f>
        <v>20953555</v>
      </c>
      <c r="C29">
        <f>VLOOKUP(B29,'B '!$A$2:$K$620,2,0)</f>
        <v>42307</v>
      </c>
      <c r="D29">
        <f>VLOOKUP(B29,'B '!$A$2:$K$620,3,0)</f>
        <v>7411209</v>
      </c>
      <c r="E29">
        <f>VLOOKUP(B29,'B '!$A$2:$K$620,4,0)</f>
        <v>642872291522</v>
      </c>
      <c r="F29" t="str">
        <f>VLOOKUP(B29,'B '!$A$2:$K$620,5,0)</f>
        <v>bbbyo*</v>
      </c>
      <c r="G29" t="str">
        <f>VLOOKUP(B29,'B '!$A$2:$K$620,6,0)</f>
        <v>Hartwaren</v>
      </c>
      <c r="H29" t="str">
        <f>VLOOKUP(B29,'B '!$A$2:$K$620,7,0)</f>
        <v>Outdoor</v>
      </c>
      <c r="I29" t="str">
        <f>VLOOKUP(B29,'B '!$A$2:$K$620,8,0)</f>
        <v>Edelstahlflasche "Black Wave" in Silber/ Schwarz/ Blau - 1 l</v>
      </c>
      <c r="J29">
        <f>VLOOKUP(B29,'B '!$A$2:$K$620,9,0)</f>
        <v>0</v>
      </c>
      <c r="K29">
        <v>1</v>
      </c>
      <c r="L29">
        <f>VLOOKUP(B29,'B '!$A$2:$K$620,11,0)</f>
        <v>47</v>
      </c>
    </row>
    <row r="30" spans="1:12" ht="16.149999999999999" customHeight="1" x14ac:dyDescent="0.25">
      <c r="A30" s="1">
        <v>14520042</v>
      </c>
      <c r="B30">
        <f>VLOOKUP(A30,'B '!$A$2:$K$620,1,0)</f>
        <v>14520042</v>
      </c>
      <c r="C30">
        <f>VLOOKUP(B30,'B '!$A$2:$K$620,2,0)</f>
        <v>30229</v>
      </c>
      <c r="D30">
        <f>VLOOKUP(B30,'B '!$A$2:$K$620,3,0)</f>
        <v>5474862</v>
      </c>
      <c r="E30">
        <f>VLOOKUP(B30,'B '!$A$2:$K$620,4,0)</f>
        <v>7391482010124</v>
      </c>
      <c r="F30" t="str">
        <f>VLOOKUP(B30,'B '!$A$2:$K$620,5,0)</f>
        <v>Best Season</v>
      </c>
      <c r="G30" t="str">
        <f>VLOOKUP(B30,'B '!$A$2:$K$620,6,0)</f>
        <v>Hartwaren</v>
      </c>
      <c r="H30" t="str">
        <f>VLOOKUP(B30,'B '!$A$2:$K$620,7,0)</f>
        <v>Deko</v>
      </c>
      <c r="I30" t="str">
        <f>VLOOKUP(B30,'B '!$A$2:$K$620,8,0)</f>
        <v>LED-Solar-Gartenstecker "Melilla" in Orange - (H)85 cm</v>
      </c>
      <c r="J30">
        <f>VLOOKUP(B30,'B '!$A$2:$K$620,9,0)</f>
        <v>0</v>
      </c>
      <c r="K30">
        <v>1</v>
      </c>
      <c r="L30">
        <f>VLOOKUP(B30,'B '!$A$2:$K$620,11,0)</f>
        <v>24.78</v>
      </c>
    </row>
    <row r="31" spans="1:12" ht="16.149999999999999" customHeight="1" x14ac:dyDescent="0.25">
      <c r="A31" s="1">
        <v>28912504</v>
      </c>
      <c r="B31">
        <f>VLOOKUP(A31,'B '!$A$2:$K$620,1,0)</f>
        <v>28912504</v>
      </c>
      <c r="C31">
        <f>VLOOKUP(B31,'B '!$A$2:$K$620,2,0)</f>
        <v>60601</v>
      </c>
      <c r="D31">
        <f>VLOOKUP(B31,'B '!$A$2:$K$620,3,0)</f>
        <v>9816598</v>
      </c>
      <c r="E31">
        <f>VLOOKUP(B31,'B '!$A$2:$K$620,4,0)</f>
        <v>4006592037451</v>
      </c>
      <c r="F31" t="str">
        <f>VLOOKUP(B31,'B '!$A$2:$K$620,5,0)</f>
        <v>Feuerwehrmann Sam</v>
      </c>
      <c r="G31" t="str">
        <f>VLOOKUP(B31,'B '!$A$2:$K$620,6,0)</f>
        <v>Hartwaren</v>
      </c>
      <c r="H31" t="str">
        <f>VLOOKUP(B31,'B '!$A$2:$K$620,7,0)</f>
        <v>Spielwaren</v>
      </c>
      <c r="I31" t="str">
        <f>VLOOKUP(B31,'B '!$A$2:$K$620,8,0)</f>
        <v>Tankrucksack "Feuerwehrmann Sam" - ab 3 Jahren</v>
      </c>
      <c r="J31">
        <f>VLOOKUP(B31,'B '!$A$2:$K$620,9,0)</f>
        <v>0</v>
      </c>
      <c r="K31">
        <v>1</v>
      </c>
      <c r="L31">
        <f>VLOOKUP(B31,'B '!$A$2:$K$620,11,0)</f>
        <v>29.99</v>
      </c>
    </row>
    <row r="32" spans="1:12" ht="16.149999999999999" customHeight="1" x14ac:dyDescent="0.25">
      <c r="A32" s="1">
        <v>22589761</v>
      </c>
      <c r="B32">
        <f>VLOOKUP(A32,'B '!$A$2:$K$620,1,0)</f>
        <v>22589761</v>
      </c>
      <c r="C32">
        <f>VLOOKUP(B32,'B '!$A$2:$K$620,2,0)</f>
        <v>41764</v>
      </c>
      <c r="D32">
        <f>VLOOKUP(B32,'B '!$A$2:$K$620,3,0)</f>
        <v>7891186</v>
      </c>
      <c r="E32">
        <f>VLOOKUP(B32,'B '!$A$2:$K$620,4,0)</f>
        <v>4260255968418</v>
      </c>
      <c r="F32" t="str">
        <f>VLOOKUP(B32,'B '!$A$2:$K$620,5,0)</f>
        <v>MAGFORMERS</v>
      </c>
      <c r="G32" t="str">
        <f>VLOOKUP(B32,'B '!$A$2:$K$620,6,0)</f>
        <v>Hartwaren</v>
      </c>
      <c r="H32" t="str">
        <f>VLOOKUP(B32,'B '!$A$2:$K$620,7,0)</f>
        <v>Spielwaren</v>
      </c>
      <c r="I32" t="str">
        <f>VLOOKUP(B32,'B '!$A$2:$K$620,8,0)</f>
        <v>50tlg. Magnetspielset "Basic Set Line" - ab 3 Jahren</v>
      </c>
      <c r="J32">
        <f>VLOOKUP(B32,'B '!$A$2:$K$620,9,0)</f>
        <v>0</v>
      </c>
      <c r="K32">
        <v>1</v>
      </c>
      <c r="L32">
        <f>VLOOKUP(B32,'B '!$A$2:$K$620,11,0)</f>
        <v>59.9</v>
      </c>
    </row>
    <row r="33" spans="1:12" ht="16.149999999999999" customHeight="1" x14ac:dyDescent="0.25">
      <c r="A33" s="1">
        <v>20865140</v>
      </c>
      <c r="B33">
        <f>VLOOKUP(A33,'B '!$A$2:$K$620,1,0)</f>
        <v>20865140</v>
      </c>
      <c r="C33">
        <f>VLOOKUP(B33,'B '!$A$2:$K$620,2,0)</f>
        <v>42072</v>
      </c>
      <c r="D33">
        <f>VLOOKUP(B33,'B '!$A$2:$K$620,3,0)</f>
        <v>7386159</v>
      </c>
      <c r="E33">
        <f>VLOOKUP(B33,'B '!$A$2:$K$620,4,0)</f>
        <v>3760093541329</v>
      </c>
      <c r="F33" t="str">
        <f>VLOOKUP(B33,'B '!$A$2:$K$620,5,0)</f>
        <v>lumisky</v>
      </c>
      <c r="G33" t="str">
        <f>VLOOKUP(B33,'B '!$A$2:$K$620,6,0)</f>
        <v>Hartwaren</v>
      </c>
      <c r="H33" t="str">
        <f>VLOOKUP(B33,'B '!$A$2:$K$620,7,0)</f>
        <v>Lampen &amp; Leuchten</v>
      </c>
      <c r="I33" t="str">
        <f>VLOOKUP(B33,'B '!$A$2:$K$620,8,0)</f>
        <v>LED-Außenleuchte "Standy" in Creme - (H)26 cm</v>
      </c>
      <c r="J33">
        <f>VLOOKUP(B33,'B '!$A$2:$K$620,9,0)</f>
        <v>0</v>
      </c>
      <c r="K33">
        <v>1</v>
      </c>
      <c r="L33">
        <f>VLOOKUP(B33,'B '!$A$2:$K$620,11,0)</f>
        <v>56.7</v>
      </c>
    </row>
    <row r="34" spans="1:12" ht="16.149999999999999" customHeight="1" x14ac:dyDescent="0.25">
      <c r="A34" s="1">
        <v>21186963</v>
      </c>
      <c r="B34">
        <f>VLOOKUP(A34,'B '!$A$2:$K$620,1,0)</f>
        <v>21186963</v>
      </c>
      <c r="C34">
        <f>VLOOKUP(B34,'B '!$A$2:$K$620,2,0)</f>
        <v>42287</v>
      </c>
      <c r="D34">
        <f>VLOOKUP(B34,'B '!$A$2:$K$620,3,0)</f>
        <v>7476077</v>
      </c>
      <c r="E34">
        <f>VLOOKUP(B34,'B '!$A$2:$K$620,4,0)</f>
        <v>4008911327007</v>
      </c>
      <c r="F34" t="str">
        <f>VLOOKUP(B34,'B '!$A$2:$K$620,5,0)</f>
        <v>Tiger</v>
      </c>
      <c r="G34" t="str">
        <f>VLOOKUP(B34,'B '!$A$2:$K$620,6,0)</f>
        <v>Hartwaren</v>
      </c>
      <c r="H34" t="str">
        <f>VLOOKUP(B34,'B '!$A$2:$K$620,7,0)</f>
        <v>Bad</v>
      </c>
      <c r="I34" t="str">
        <f>VLOOKUP(B34,'B '!$A$2:$K$620,8,0)</f>
        <v>2er-Set: Edelstahl-Wandhaken "Tune" in Silber - (B)5,4 x (H)6,5 cm</v>
      </c>
      <c r="J34">
        <f>VLOOKUP(B34,'B '!$A$2:$K$620,9,0)</f>
        <v>0</v>
      </c>
      <c r="K34">
        <v>1</v>
      </c>
      <c r="L34">
        <f>VLOOKUP(B34,'B '!$A$2:$K$620,11,0)</f>
        <v>9.9499999999999993</v>
      </c>
    </row>
    <row r="35" spans="1:12" ht="16.149999999999999" customHeight="1" x14ac:dyDescent="0.25">
      <c r="A35" s="1">
        <v>26500779</v>
      </c>
      <c r="B35">
        <f>VLOOKUP(A35,'B '!$A$2:$K$620,1,0)</f>
        <v>26500779</v>
      </c>
      <c r="C35">
        <f>VLOOKUP(B35,'B '!$A$2:$K$620,2,0)</f>
        <v>49934</v>
      </c>
      <c r="D35">
        <f>VLOOKUP(B35,'B '!$A$2:$K$620,3,0)</f>
        <v>9095412</v>
      </c>
      <c r="E35">
        <f>VLOOKUP(B35,'B '!$A$2:$K$620,4,0)</f>
        <v>5709513262008</v>
      </c>
      <c r="F35" t="str">
        <f>VLOOKUP(B35,'B '!$A$2:$K$620,5,0)</f>
        <v>Rosendahl</v>
      </c>
      <c r="G35" t="str">
        <f>VLOOKUP(B35,'B '!$A$2:$K$620,6,0)</f>
        <v>Hartwaren</v>
      </c>
      <c r="H35" t="str">
        <f>VLOOKUP(B35,'B '!$A$2:$K$620,7,0)</f>
        <v>Lampen &amp; Leuchten</v>
      </c>
      <c r="I35" t="str">
        <f>VLOOKUP(B35,'B '!$A$2:$K$620,8,0)</f>
        <v>LED-Dekoleuchte "Soft Spot" in Anthrazit - Ø 9 cm</v>
      </c>
      <c r="J35">
        <f>VLOOKUP(B35,'B '!$A$2:$K$620,9,0)</f>
        <v>0</v>
      </c>
      <c r="K35">
        <v>1</v>
      </c>
      <c r="L35">
        <f>VLOOKUP(B35,'B '!$A$2:$K$620,11,0)</f>
        <v>34.950000000000003</v>
      </c>
    </row>
    <row r="36" spans="1:12" ht="16.149999999999999" customHeight="1" x14ac:dyDescent="0.25">
      <c r="A36" s="1">
        <v>14520042</v>
      </c>
      <c r="B36">
        <f>VLOOKUP(A36,'B '!$A$2:$K$620,1,0)</f>
        <v>14520042</v>
      </c>
      <c r="C36">
        <f>VLOOKUP(B36,'B '!$A$2:$K$620,2,0)</f>
        <v>30229</v>
      </c>
      <c r="D36">
        <f>VLOOKUP(B36,'B '!$A$2:$K$620,3,0)</f>
        <v>5474862</v>
      </c>
      <c r="E36">
        <f>VLOOKUP(B36,'B '!$A$2:$K$620,4,0)</f>
        <v>7391482010124</v>
      </c>
      <c r="F36" t="str">
        <f>VLOOKUP(B36,'B '!$A$2:$K$620,5,0)</f>
        <v>Best Season</v>
      </c>
      <c r="G36" t="str">
        <f>VLOOKUP(B36,'B '!$A$2:$K$620,6,0)</f>
        <v>Hartwaren</v>
      </c>
      <c r="H36" t="str">
        <f>VLOOKUP(B36,'B '!$A$2:$K$620,7,0)</f>
        <v>Deko</v>
      </c>
      <c r="I36" t="str">
        <f>VLOOKUP(B36,'B '!$A$2:$K$620,8,0)</f>
        <v>LED-Solar-Gartenstecker "Melilla" in Orange - (H)85 cm</v>
      </c>
      <c r="J36">
        <f>VLOOKUP(B36,'B '!$A$2:$K$620,9,0)</f>
        <v>0</v>
      </c>
      <c r="K36">
        <v>1</v>
      </c>
      <c r="L36">
        <f>VLOOKUP(B36,'B '!$A$2:$K$620,11,0)</f>
        <v>24.78</v>
      </c>
    </row>
    <row r="37" spans="1:12" ht="16.149999999999999" customHeight="1" x14ac:dyDescent="0.25">
      <c r="A37" s="1">
        <v>27596908</v>
      </c>
      <c r="B37">
        <f>VLOOKUP(A37,'B '!$A$2:$K$620,1,0)</f>
        <v>27596908</v>
      </c>
      <c r="C37">
        <f>VLOOKUP(B37,'B '!$A$2:$K$620,2,0)</f>
        <v>49346</v>
      </c>
      <c r="D37">
        <f>VLOOKUP(B37,'B '!$A$2:$K$620,3,0)</f>
        <v>9425776</v>
      </c>
      <c r="E37">
        <f>VLOOKUP(B37,'B '!$A$2:$K$620,4,0)</f>
        <v>3760093543828</v>
      </c>
      <c r="F37" t="str">
        <f>VLOOKUP(B37,'B '!$A$2:$K$620,5,0)</f>
        <v>Lumijardin</v>
      </c>
      <c r="G37" t="str">
        <f>VLOOKUP(B37,'B '!$A$2:$K$620,6,0)</f>
        <v>Hartwaren</v>
      </c>
      <c r="H37" t="str">
        <f>VLOOKUP(B37,'B '!$A$2:$K$620,7,0)</f>
        <v>Lampen &amp; Leuchten</v>
      </c>
      <c r="I37" t="str">
        <f>VLOOKUP(B37,'B '!$A$2:$K$620,8,0)</f>
        <v>2er-Set: LED-Solarleuchten "Exotic" in Kupfer - (H)30 cm</v>
      </c>
      <c r="J37">
        <f>VLOOKUP(B37,'B '!$A$2:$K$620,9,0)</f>
        <v>0</v>
      </c>
      <c r="K37">
        <v>1</v>
      </c>
      <c r="L37">
        <f>VLOOKUP(B37,'B '!$A$2:$K$620,11,0)</f>
        <v>69</v>
      </c>
    </row>
    <row r="38" spans="1:12" ht="16.149999999999999" customHeight="1" x14ac:dyDescent="0.25">
      <c r="A38" s="1">
        <v>20817154</v>
      </c>
      <c r="B38">
        <f>VLOOKUP(A38,'B '!$A$2:$K$620,1,0)</f>
        <v>20817154</v>
      </c>
      <c r="C38">
        <f>VLOOKUP(B38,'B '!$A$2:$K$620,2,0)</f>
        <v>40434</v>
      </c>
      <c r="D38">
        <f>VLOOKUP(B38,'B '!$A$2:$K$620,3,0)</f>
        <v>7371563</v>
      </c>
      <c r="E38">
        <f>VLOOKUP(B38,'B '!$A$2:$K$620,4,0)</f>
        <v>4008838279526</v>
      </c>
      <c r="F38" t="str">
        <f>VLOOKUP(B38,'B '!$A$2:$K$620,5,0)</f>
        <v>Wenko</v>
      </c>
      <c r="G38" t="str">
        <f>VLOOKUP(B38,'B '!$A$2:$K$620,6,0)</f>
        <v>Hartwaren</v>
      </c>
      <c r="H38" t="str">
        <f>VLOOKUP(B38,'B '!$A$2:$K$620,7,0)</f>
        <v>Haushaltswaren</v>
      </c>
      <c r="I38" t="str">
        <f>VLOOKUP(B38,'B '!$A$2:$K$620,8,0)</f>
        <v>3er-Set: Kühlschrank-Organizer in Transparent</v>
      </c>
      <c r="J38">
        <f>VLOOKUP(B38,'B '!$A$2:$K$620,9,0)</f>
        <v>0</v>
      </c>
      <c r="K38">
        <v>1</v>
      </c>
      <c r="L38">
        <f>VLOOKUP(B38,'B '!$A$2:$K$620,11,0)</f>
        <v>14.99</v>
      </c>
    </row>
    <row r="39" spans="1:12" ht="16.149999999999999" customHeight="1" x14ac:dyDescent="0.25">
      <c r="A39" s="1">
        <v>17829997</v>
      </c>
      <c r="B39">
        <f>VLOOKUP(A39,'B '!$A$2:$K$620,1,0)</f>
        <v>17829997</v>
      </c>
      <c r="C39">
        <f>VLOOKUP(B39,'B '!$A$2:$K$620,2,0)</f>
        <v>35360</v>
      </c>
      <c r="D39">
        <f>VLOOKUP(B39,'B '!$A$2:$K$620,3,0)</f>
        <v>6491894</v>
      </c>
      <c r="E39">
        <f>VLOOKUP(B39,'B '!$A$2:$K$620,4,0)</f>
        <v>4044935011058</v>
      </c>
      <c r="F39" t="str">
        <f>VLOOKUP(B39,'B '!$A$2:$K$620,5,0)</f>
        <v>Dr. Oetker</v>
      </c>
      <c r="G39" t="str">
        <f>VLOOKUP(B39,'B '!$A$2:$K$620,6,0)</f>
        <v>Hartwaren</v>
      </c>
      <c r="H39" t="str">
        <f>VLOOKUP(B39,'B '!$A$2:$K$620,7,0)</f>
        <v>Backen</v>
      </c>
      <c r="I39" t="str">
        <f>VLOOKUP(B39,'B '!$A$2:$K$620,8,0)</f>
        <v>Springform "Back Liebe" in Dunkelblau - Ø 32,5 cm</v>
      </c>
      <c r="J39">
        <f>VLOOKUP(B39,'B '!$A$2:$K$620,9,0)</f>
        <v>0</v>
      </c>
      <c r="K39">
        <v>1</v>
      </c>
      <c r="L39">
        <f>VLOOKUP(B39,'B '!$A$2:$K$620,11,0)</f>
        <v>39.99</v>
      </c>
    </row>
    <row r="40" spans="1:12" ht="16.149999999999999" customHeight="1" x14ac:dyDescent="0.25">
      <c r="A40" s="1">
        <v>23953068</v>
      </c>
      <c r="B40">
        <f>VLOOKUP(A40,'B '!$A$2:$K$620,1,0)</f>
        <v>23953068</v>
      </c>
      <c r="C40">
        <f>VLOOKUP(B40,'B '!$A$2:$K$620,2,0)</f>
        <v>41387</v>
      </c>
      <c r="D40">
        <f>VLOOKUP(B40,'B '!$A$2:$K$620,3,0)</f>
        <v>8323644</v>
      </c>
      <c r="E40">
        <f>VLOOKUP(B40,'B '!$A$2:$K$620,4,0)</f>
        <v>8434169340905</v>
      </c>
      <c r="F40" t="str">
        <f>VLOOKUP(B40,'B '!$A$2:$K$620,5,0)</f>
        <v>Really Nice Things</v>
      </c>
      <c r="G40" t="str">
        <f>VLOOKUP(B40,'B '!$A$2:$K$620,6,0)</f>
        <v>Hartwaren</v>
      </c>
      <c r="H40" t="str">
        <f>VLOOKUP(B40,'B '!$A$2:$K$620,7,0)</f>
        <v>Heimtextilien</v>
      </c>
      <c r="I40" t="str">
        <f>VLOOKUP(B40,'B '!$A$2:$K$620,8,0)</f>
        <v>Fußmatte "Prosecco" in Beige/ Bunt - (L)70 x (B)40 cm</v>
      </c>
      <c r="J40">
        <f>VLOOKUP(B40,'B '!$A$2:$K$620,9,0)</f>
        <v>0</v>
      </c>
      <c r="K40">
        <v>1</v>
      </c>
      <c r="L40">
        <f>VLOOKUP(B40,'B '!$A$2:$K$620,11,0)</f>
        <v>30</v>
      </c>
    </row>
    <row r="41" spans="1:12" ht="16.149999999999999" customHeight="1" x14ac:dyDescent="0.25">
      <c r="A41" s="1">
        <v>29643244</v>
      </c>
      <c r="B41">
        <f>VLOOKUP(A41,'B '!$A$2:$K$620,1,0)</f>
        <v>29643244</v>
      </c>
      <c r="C41">
        <f>VLOOKUP(B41,'B '!$A$2:$K$620,2,0)</f>
        <v>50282</v>
      </c>
      <c r="D41">
        <f>VLOOKUP(B41,'B '!$A$2:$K$620,3,0)</f>
        <v>10014441</v>
      </c>
      <c r="E41">
        <f>VLOOKUP(B41,'B '!$A$2:$K$620,4,0)</f>
        <v>5415231294114</v>
      </c>
      <c r="F41" t="str">
        <f>VLOOKUP(B41,'B '!$A$2:$K$620,5,0)</f>
        <v>Ambiance</v>
      </c>
      <c r="G41" t="str">
        <f>VLOOKUP(B41,'B '!$A$2:$K$620,6,0)</f>
        <v>Hartwaren</v>
      </c>
      <c r="H41" t="str">
        <f>VLOOKUP(B41,'B '!$A$2:$K$620,7,0)</f>
        <v>Deko</v>
      </c>
      <c r="I41" t="str">
        <f>VLOOKUP(B41,'B '!$A$2:$K$620,8,0)</f>
        <v>Wandtattoo "Glow in the Dark - 150 Stars and Cosmonaut"</v>
      </c>
      <c r="J41">
        <f>VLOOKUP(B41,'B '!$A$2:$K$620,9,0)</f>
        <v>0</v>
      </c>
      <c r="K41">
        <v>1</v>
      </c>
      <c r="L41">
        <f>VLOOKUP(B41,'B '!$A$2:$K$620,11,0)</f>
        <v>39</v>
      </c>
    </row>
    <row r="42" spans="1:12" ht="16.149999999999999" customHeight="1" x14ac:dyDescent="0.25">
      <c r="A42" s="1">
        <v>29640464</v>
      </c>
      <c r="B42">
        <f>VLOOKUP(A42,'B '!$A$2:$K$620,1,0)</f>
        <v>29640464</v>
      </c>
      <c r="C42">
        <f>VLOOKUP(B42,'B '!$A$2:$K$620,2,0)</f>
        <v>61414</v>
      </c>
      <c r="D42">
        <f>VLOOKUP(B42,'B '!$A$2:$K$620,3,0)</f>
        <v>10012899</v>
      </c>
      <c r="E42">
        <f>VLOOKUP(B42,'B '!$A$2:$K$620,4,0)</f>
        <v>4008838250389</v>
      </c>
      <c r="F42" t="str">
        <f>VLOOKUP(B42,'B '!$A$2:$K$620,5,0)</f>
        <v>Wenko</v>
      </c>
      <c r="G42" t="str">
        <f>VLOOKUP(B42,'B '!$A$2:$K$620,6,0)</f>
        <v>Hartwaren</v>
      </c>
      <c r="H42" t="str">
        <f>VLOOKUP(B42,'B '!$A$2:$K$620,7,0)</f>
        <v>Haushaltswaren</v>
      </c>
      <c r="I42" t="str">
        <f>VLOOKUP(B42,'B '!$A$2:$K$620,8,0)</f>
        <v>Treteimer "Monza" in Schwarz - 3 l</v>
      </c>
      <c r="J42">
        <f>VLOOKUP(B42,'B '!$A$2:$K$620,9,0)</f>
        <v>0</v>
      </c>
      <c r="K42">
        <f>VLOOKUP(B42,'B '!$A$2:$K$620,10,0)</f>
        <v>1</v>
      </c>
      <c r="L42">
        <f>VLOOKUP(B42,'B '!$A$2:$K$620,11,0)</f>
        <v>29.99</v>
      </c>
    </row>
    <row r="43" spans="1:12" ht="16.149999999999999" customHeight="1" x14ac:dyDescent="0.25">
      <c r="A43" s="1">
        <v>17185903</v>
      </c>
      <c r="B43">
        <f>VLOOKUP(A43,'B '!$A$2:$K$620,1,0)</f>
        <v>17185903</v>
      </c>
      <c r="C43">
        <f>VLOOKUP(B43,'B '!$A$2:$K$620,2,0)</f>
        <v>33939</v>
      </c>
      <c r="D43">
        <f>VLOOKUP(B43,'B '!$A$2:$K$620,3,0)</f>
        <v>6308968</v>
      </c>
      <c r="E43">
        <f>VLOOKUP(B43,'B '!$A$2:$K$620,4,0)</f>
        <v>0</v>
      </c>
      <c r="F43" t="str">
        <f>VLOOKUP(B43,'B '!$A$2:$K$620,5,0)</f>
        <v>Tefal</v>
      </c>
      <c r="G43" t="str">
        <f>VLOOKUP(B43,'B '!$A$2:$K$620,6,0)</f>
        <v>Hartwaren</v>
      </c>
      <c r="H43" t="str">
        <f>VLOOKUP(B43,'B '!$A$2:$K$620,7,0)</f>
        <v>Kochgeschirr</v>
      </c>
      <c r="I43" t="str">
        <f>VLOOKUP(B43,'B '!$A$2:$K$620,8,0)</f>
        <v>Edelstahl-Schnellkopftopf "Secure 5 Neo V2" - 4 l</v>
      </c>
      <c r="J43">
        <f>VLOOKUP(B43,'B '!$A$2:$K$620,9,0)</f>
        <v>0</v>
      </c>
      <c r="K43">
        <v>1</v>
      </c>
      <c r="L43">
        <f>VLOOKUP(B43,'B '!$A$2:$K$620,11,0)</f>
        <v>129.99</v>
      </c>
    </row>
    <row r="44" spans="1:12" ht="16.149999999999999" customHeight="1" x14ac:dyDescent="0.25">
      <c r="A44" s="1">
        <v>17470184</v>
      </c>
      <c r="B44">
        <f>VLOOKUP(A44,'B '!$A$2:$K$620,1,0)</f>
        <v>17470184</v>
      </c>
      <c r="C44">
        <f>VLOOKUP(B44,'B '!$A$2:$K$620,2,0)</f>
        <v>36098</v>
      </c>
      <c r="D44">
        <f>VLOOKUP(B44,'B '!$A$2:$K$620,3,0)</f>
        <v>6392465</v>
      </c>
      <c r="E44">
        <f>VLOOKUP(B44,'B '!$A$2:$K$620,4,0)</f>
        <v>7391482025371</v>
      </c>
      <c r="F44" t="str">
        <f>VLOOKUP(B44,'B '!$A$2:$K$620,5,0)</f>
        <v>STAR Trading</v>
      </c>
      <c r="G44" t="str">
        <f>VLOOKUP(B44,'B '!$A$2:$K$620,6,0)</f>
        <v>Hartwaren</v>
      </c>
      <c r="H44" t="str">
        <f>VLOOKUP(B44,'B '!$A$2:$K$620,7,0)</f>
        <v>Deko</v>
      </c>
      <c r="I44" t="str">
        <f>VLOOKUP(B44,'B '!$A$2:$K$620,8,0)</f>
        <v>LED-Solar-Gartenstecker "Pisa" in Schwarz - (H)70 cm</v>
      </c>
      <c r="J44">
        <f>VLOOKUP(B44,'B '!$A$2:$K$620,9,0)</f>
        <v>0</v>
      </c>
      <c r="K44">
        <v>1</v>
      </c>
      <c r="L44">
        <f>VLOOKUP(B44,'B '!$A$2:$K$620,11,0)</f>
        <v>19.760000000000002</v>
      </c>
    </row>
    <row r="45" spans="1:12" ht="16.149999999999999" customHeight="1" x14ac:dyDescent="0.25">
      <c r="A45" s="1">
        <v>13447086</v>
      </c>
      <c r="B45">
        <f>VLOOKUP(A45,'B '!$A$2:$K$620,1,0)</f>
        <v>13447086</v>
      </c>
      <c r="C45">
        <f>VLOOKUP(B45,'B '!$A$2:$K$620,2,0)</f>
        <v>25834</v>
      </c>
      <c r="D45">
        <f>VLOOKUP(B45,'B '!$A$2:$K$620,3,0)</f>
        <v>5123447</v>
      </c>
      <c r="E45">
        <f>VLOOKUP(B45,'B '!$A$2:$K$620,4,0)</f>
        <v>4002541379689</v>
      </c>
      <c r="F45" t="str">
        <f>VLOOKUP(B45,'B '!$A$2:$K$620,5,0)</f>
        <v>Montana</v>
      </c>
      <c r="G45" t="str">
        <f>VLOOKUP(B45,'B '!$A$2:$K$620,6,0)</f>
        <v>Hartwaren</v>
      </c>
      <c r="H45" t="str">
        <f>VLOOKUP(B45,'B '!$A$2:$K$620,7,0)</f>
        <v>Gedeckter Tisch</v>
      </c>
      <c r="I45" t="str">
        <f>VLOOKUP(B45,'B '!$A$2:$K$620,8,0)</f>
        <v>6er-Set: Rotweingläser "Avalon" - 330 ml</v>
      </c>
      <c r="J45">
        <f>VLOOKUP(B45,'B '!$A$2:$K$620,9,0)</f>
        <v>0</v>
      </c>
      <c r="K45">
        <v>1</v>
      </c>
      <c r="L45">
        <f>VLOOKUP(B45,'B '!$A$2:$K$620,11,0)</f>
        <v>41.94</v>
      </c>
    </row>
    <row r="46" spans="1:12" ht="16.149999999999999" customHeight="1" x14ac:dyDescent="0.25">
      <c r="A46" s="1">
        <v>27666571</v>
      </c>
      <c r="B46">
        <f>VLOOKUP(A46,'B '!$A$2:$K$620,1,0)</f>
        <v>27666571</v>
      </c>
      <c r="C46">
        <f>VLOOKUP(B46,'B '!$A$2:$K$620,2,0)</f>
        <v>53927</v>
      </c>
      <c r="D46">
        <f>VLOOKUP(B46,'B '!$A$2:$K$620,3,0)</f>
        <v>9447751</v>
      </c>
      <c r="E46">
        <f>VLOOKUP(B46,'B '!$A$2:$K$620,4,0)</f>
        <v>3664944189763</v>
      </c>
      <c r="F46" t="str">
        <f>VLOOKUP(B46,'B '!$A$2:$K$620,5,0)</f>
        <v>COOK CONCEPT</v>
      </c>
      <c r="G46" t="str">
        <f>VLOOKUP(B46,'B '!$A$2:$K$620,6,0)</f>
        <v>Hartwaren</v>
      </c>
      <c r="H46" t="str">
        <f>VLOOKUP(B46,'B '!$A$2:$K$620,7,0)</f>
        <v>Kochen und Zubereiten</v>
      </c>
      <c r="I46" t="str">
        <f>VLOOKUP(B46,'B '!$A$2:$K$620,8,0)</f>
        <v>Gewürzregal in Natur - (B)17,5 x (H)31 x (T)17,5 cm</v>
      </c>
      <c r="J46">
        <f>VLOOKUP(B46,'B '!$A$2:$K$620,9,0)</f>
        <v>0</v>
      </c>
      <c r="K46">
        <v>1</v>
      </c>
      <c r="L46">
        <f>VLOOKUP(B46,'B '!$A$2:$K$620,11,0)</f>
        <v>38</v>
      </c>
    </row>
    <row r="47" spans="1:12" ht="16.149999999999999" customHeight="1" x14ac:dyDescent="0.25">
      <c r="A47" s="1">
        <v>19064304</v>
      </c>
      <c r="B47">
        <f>VLOOKUP(A47,'B '!$A$2:$K$620,1,0)</f>
        <v>19064304</v>
      </c>
      <c r="C47">
        <f>VLOOKUP(B47,'B '!$A$2:$K$620,2,0)</f>
        <v>35711</v>
      </c>
      <c r="D47">
        <f>VLOOKUP(B47,'B '!$A$2:$K$620,3,0)</f>
        <v>6855958</v>
      </c>
      <c r="E47">
        <f>VLOOKUP(B47,'B '!$A$2:$K$620,4,0)</f>
        <v>7330933187138</v>
      </c>
      <c r="F47" t="str">
        <f>VLOOKUP(B47,'B '!$A$2:$K$620,5,0)</f>
        <v>Naty</v>
      </c>
      <c r="G47" t="str">
        <f>VLOOKUP(B47,'B '!$A$2:$K$620,6,0)</f>
        <v>Hartwaren</v>
      </c>
      <c r="H47" t="str">
        <f>VLOOKUP(B47,'B '!$A$2:$K$620,7,0)</f>
        <v>Babyartikel</v>
      </c>
      <c r="I47" t="str">
        <f>VLOOKUP(B47,'B '!$A$2:$K$620,8,0)</f>
        <v>4er-Set: Ökowindeln Gr. 4+ - 4x 24 Stück</v>
      </c>
      <c r="J47">
        <f>VLOOKUP(B47,'B '!$A$2:$K$620,9,0)</f>
        <v>0</v>
      </c>
      <c r="K47">
        <v>1</v>
      </c>
      <c r="L47">
        <f>VLOOKUP(B47,'B '!$A$2:$K$620,11,0)</f>
        <v>43.96</v>
      </c>
    </row>
    <row r="48" spans="1:12" ht="16.149999999999999" customHeight="1" x14ac:dyDescent="0.25">
      <c r="A48" s="1">
        <v>14991747</v>
      </c>
      <c r="B48">
        <f>VLOOKUP(A48,'B '!$A$2:$K$620,1,0)</f>
        <v>14991747</v>
      </c>
      <c r="C48">
        <f>VLOOKUP(B48,'B '!$A$2:$K$620,2,0)</f>
        <v>30842</v>
      </c>
      <c r="D48">
        <f>VLOOKUP(B48,'B '!$A$2:$K$620,3,0)</f>
        <v>5633996</v>
      </c>
      <c r="E48">
        <f>VLOOKUP(B48,'B '!$A$2:$K$620,4,0)</f>
        <v>6947265411926</v>
      </c>
      <c r="F48" t="str">
        <f>VLOOKUP(B48,'B '!$A$2:$K$620,5,0)</f>
        <v>PHILIPS sonicare</v>
      </c>
      <c r="G48" t="str">
        <f>VLOOKUP(B48,'B '!$A$2:$K$620,6,0)</f>
        <v>Hartwaren</v>
      </c>
      <c r="H48" t="str">
        <f>VLOOKUP(B48,'B '!$A$2:$K$620,7,0)</f>
        <v>Bad</v>
      </c>
      <c r="I48" t="str">
        <f>VLOOKUP(B48,'B '!$A$2:$K$620,8,0)</f>
        <v>Bluetooth-Schallzahnbürste "For Kids" in Türkis/ Lila - ab 4 Jahren</v>
      </c>
      <c r="J48">
        <f>VLOOKUP(B48,'B '!$A$2:$K$620,9,0)</f>
        <v>0</v>
      </c>
      <c r="K48">
        <v>1</v>
      </c>
      <c r="L48">
        <f>VLOOKUP(B48,'B '!$A$2:$K$620,11,0)</f>
        <v>59.99</v>
      </c>
    </row>
    <row r="49" spans="1:12" ht="16.149999999999999" customHeight="1" x14ac:dyDescent="0.25">
      <c r="A49" s="1">
        <v>29482764</v>
      </c>
      <c r="B49">
        <f>VLOOKUP(A49,'B '!$A$2:$K$620,1,0)</f>
        <v>29482764</v>
      </c>
      <c r="C49">
        <f>VLOOKUP(B49,'B '!$A$2:$K$620,2,0)</f>
        <v>47140</v>
      </c>
      <c r="D49">
        <f>VLOOKUP(B49,'B '!$A$2:$K$620,3,0)</f>
        <v>9968925</v>
      </c>
      <c r="E49">
        <f>VLOOKUP(B49,'B '!$A$2:$K$620,4,0)</f>
        <v>4020607733077</v>
      </c>
      <c r="F49" t="str">
        <f>VLOOKUP(B49,'B '!$A$2:$K$620,5,0)</f>
        <v>Boltze</v>
      </c>
      <c r="G49" t="str">
        <f>VLOOKUP(B49,'B '!$A$2:$K$620,6,0)</f>
        <v>Hartwaren</v>
      </c>
      <c r="H49" t="str">
        <f>VLOOKUP(B49,'B '!$A$2:$K$620,7,0)</f>
        <v>Lampen &amp; Leuchten</v>
      </c>
      <c r="I49" t="str">
        <f>VLOOKUP(B49,'B '!$A$2:$K$620,8,0)</f>
        <v>Dekoleuchte "Volta" in Schwarz - (H)32 x Ø 12 cm</v>
      </c>
      <c r="J49">
        <f>VLOOKUP(B49,'B '!$A$2:$K$620,9,0)</f>
        <v>0</v>
      </c>
      <c r="K49">
        <v>1</v>
      </c>
      <c r="L49">
        <f>VLOOKUP(B49,'B '!$A$2:$K$620,11,0)</f>
        <v>29.99</v>
      </c>
    </row>
    <row r="50" spans="1:12" ht="16.149999999999999" customHeight="1" x14ac:dyDescent="0.25">
      <c r="A50" s="1">
        <v>20865263</v>
      </c>
      <c r="B50">
        <f>VLOOKUP(A50,'B '!$A$2:$K$620,1,0)</f>
        <v>20865263</v>
      </c>
      <c r="C50">
        <f>VLOOKUP(B50,'B '!$A$2:$K$620,2,0)</f>
        <v>42072</v>
      </c>
      <c r="D50">
        <f>VLOOKUP(B50,'B '!$A$2:$K$620,3,0)</f>
        <v>7386282</v>
      </c>
      <c r="E50">
        <f>VLOOKUP(B50,'B '!$A$2:$K$620,4,0)</f>
        <v>3760093540575</v>
      </c>
      <c r="F50" t="str">
        <f>VLOOKUP(B50,'B '!$A$2:$K$620,5,0)</f>
        <v>Lumijardin</v>
      </c>
      <c r="G50" t="str">
        <f>VLOOKUP(B50,'B '!$A$2:$K$620,6,0)</f>
        <v>Hartwaren</v>
      </c>
      <c r="H50" t="str">
        <f>VLOOKUP(B50,'B '!$A$2:$K$620,7,0)</f>
        <v>Lampen &amp; Leuchten</v>
      </c>
      <c r="I50" t="str">
        <f>VLOOKUP(B50,'B '!$A$2:$K$620,8,0)</f>
        <v>2er-Set: LED-Solarleuchten "Squary" in Schwarz - (H)45 cm</v>
      </c>
      <c r="J50">
        <f>VLOOKUP(B50,'B '!$A$2:$K$620,9,0)</f>
        <v>0</v>
      </c>
      <c r="K50">
        <v>1</v>
      </c>
      <c r="L50">
        <f>VLOOKUP(B50,'B '!$A$2:$K$620,11,0)</f>
        <v>61.2</v>
      </c>
    </row>
    <row r="51" spans="1:12" ht="16.149999999999999" customHeight="1" x14ac:dyDescent="0.25">
      <c r="A51" s="1">
        <v>19252236</v>
      </c>
      <c r="B51">
        <f>VLOOKUP(A51,'B '!$A$2:$K$620,1,0)</f>
        <v>19252236</v>
      </c>
      <c r="C51">
        <f>VLOOKUP(B51,'B '!$A$2:$K$620,2,0)</f>
        <v>33723</v>
      </c>
      <c r="D51">
        <f>VLOOKUP(B51,'B '!$A$2:$K$620,3,0)</f>
        <v>6914362</v>
      </c>
      <c r="E51">
        <f>VLOOKUP(B51,'B '!$A$2:$K$620,4,0)</f>
        <v>8004976624996</v>
      </c>
      <c r="F51" t="str">
        <f>VLOOKUP(B51,'B '!$A$2:$K$620,5,0)</f>
        <v>sea you at home</v>
      </c>
      <c r="G51" t="str">
        <f>VLOOKUP(B51,'B '!$A$2:$K$620,6,0)</f>
        <v>Hartwaren</v>
      </c>
      <c r="H51" t="str">
        <f>VLOOKUP(B51,'B '!$A$2:$K$620,7,0)</f>
        <v>Gedeckter Tisch</v>
      </c>
      <c r="I51" t="str">
        <f>VLOOKUP(B51,'B '!$A$2:$K$620,8,0)</f>
        <v>18tlg. Tafelservice "Coral" in Bunt</v>
      </c>
      <c r="J51">
        <f>VLOOKUP(B51,'B '!$A$2:$K$620,9,0)</f>
        <v>0</v>
      </c>
      <c r="K51">
        <v>1</v>
      </c>
      <c r="L51">
        <f>VLOOKUP(B51,'B '!$A$2:$K$620,11,0)</f>
        <v>115.96</v>
      </c>
    </row>
    <row r="52" spans="1:12" ht="16.149999999999999" customHeight="1" x14ac:dyDescent="0.25">
      <c r="A52" s="1">
        <v>19252223</v>
      </c>
      <c r="B52">
        <f>VLOOKUP(A52,'B '!$A$2:$K$620,1,0)</f>
        <v>19252223</v>
      </c>
      <c r="C52">
        <f>VLOOKUP(B52,'B '!$A$2:$K$620,2,0)</f>
        <v>33723</v>
      </c>
      <c r="D52">
        <f>VLOOKUP(B52,'B '!$A$2:$K$620,3,0)</f>
        <v>6914349</v>
      </c>
      <c r="E52">
        <f>VLOOKUP(B52,'B '!$A$2:$K$620,4,0)</f>
        <v>8004976502492</v>
      </c>
      <c r="F52" t="str">
        <f>VLOOKUP(B52,'B '!$A$2:$K$620,5,0)</f>
        <v>sea you at home</v>
      </c>
      <c r="G52" t="str">
        <f>VLOOKUP(B52,'B '!$A$2:$K$620,6,0)</f>
        <v>Hartwaren</v>
      </c>
      <c r="H52" t="str">
        <f>VLOOKUP(B52,'B '!$A$2:$K$620,7,0)</f>
        <v>Gedeckter Tisch</v>
      </c>
      <c r="I52" t="str">
        <f>VLOOKUP(B52,'B '!$A$2:$K$620,8,0)</f>
        <v>18tlg. Tafelservice in Blau/ Weiß</v>
      </c>
      <c r="J52">
        <f>VLOOKUP(B52,'B '!$A$2:$K$620,9,0)</f>
        <v>0</v>
      </c>
      <c r="K52">
        <v>1</v>
      </c>
      <c r="L52">
        <f>VLOOKUP(B52,'B '!$A$2:$K$620,11,0)</f>
        <v>95.6</v>
      </c>
    </row>
    <row r="53" spans="1:12" ht="16.149999999999999" customHeight="1" x14ac:dyDescent="0.25">
      <c r="A53" s="1">
        <v>21564754</v>
      </c>
      <c r="B53">
        <f>VLOOKUP(A53,'B '!$A$2:$K$620,1,0)</f>
        <v>21564754</v>
      </c>
      <c r="C53">
        <f>VLOOKUP(B53,'B '!$A$2:$K$620,2,0)</f>
        <v>42074</v>
      </c>
      <c r="D53">
        <f>VLOOKUP(B53,'B '!$A$2:$K$620,3,0)</f>
        <v>7585114</v>
      </c>
      <c r="E53">
        <f>VLOOKUP(B53,'B '!$A$2:$K$620,4,0)</f>
        <v>3760093542128</v>
      </c>
      <c r="F53" t="str">
        <f>VLOOKUP(B53,'B '!$A$2:$K$620,5,0)</f>
        <v>Lumijardin</v>
      </c>
      <c r="G53" t="str">
        <f>VLOOKUP(B53,'B '!$A$2:$K$620,6,0)</f>
        <v>Hartwaren</v>
      </c>
      <c r="H53" t="str">
        <f>VLOOKUP(B53,'B '!$A$2:$K$620,7,0)</f>
        <v>Lampen &amp; Leuchten</v>
      </c>
      <c r="I53" t="str">
        <f>VLOOKUP(B53,'B '!$A$2:$K$620,8,0)</f>
        <v>LED-Solar-Lichtergirlande "Fantasy Star" in Warmweiß - (L)515 cm</v>
      </c>
      <c r="J53">
        <f>VLOOKUP(B53,'B '!$A$2:$K$620,9,0)</f>
        <v>0</v>
      </c>
      <c r="K53">
        <v>1</v>
      </c>
      <c r="L53">
        <f>VLOOKUP(B53,'B '!$A$2:$K$620,11,0)</f>
        <v>25.5</v>
      </c>
    </row>
    <row r="54" spans="1:12" ht="16.149999999999999" customHeight="1" x14ac:dyDescent="0.25">
      <c r="A54" s="1">
        <v>21564754</v>
      </c>
      <c r="B54">
        <f>VLOOKUP(A54,'B '!$A$2:$K$620,1,0)</f>
        <v>21564754</v>
      </c>
      <c r="C54">
        <f>VLOOKUP(B54,'B '!$A$2:$K$620,2,0)</f>
        <v>42074</v>
      </c>
      <c r="D54">
        <f>VLOOKUP(B54,'B '!$A$2:$K$620,3,0)</f>
        <v>7585114</v>
      </c>
      <c r="E54">
        <f>VLOOKUP(B54,'B '!$A$2:$K$620,4,0)</f>
        <v>3760093542128</v>
      </c>
      <c r="F54" t="str">
        <f>VLOOKUP(B54,'B '!$A$2:$K$620,5,0)</f>
        <v>Lumijardin</v>
      </c>
      <c r="G54" t="str">
        <f>VLOOKUP(B54,'B '!$A$2:$K$620,6,0)</f>
        <v>Hartwaren</v>
      </c>
      <c r="H54" t="str">
        <f>VLOOKUP(B54,'B '!$A$2:$K$620,7,0)</f>
        <v>Lampen &amp; Leuchten</v>
      </c>
      <c r="I54" t="str">
        <f>VLOOKUP(B54,'B '!$A$2:$K$620,8,0)</f>
        <v>LED-Solar-Lichtergirlande "Fantasy Star" in Warmweiß - (L)515 cm</v>
      </c>
      <c r="J54">
        <f>VLOOKUP(B54,'B '!$A$2:$K$620,9,0)</f>
        <v>0</v>
      </c>
      <c r="K54">
        <v>1</v>
      </c>
      <c r="L54">
        <f>VLOOKUP(B54,'B '!$A$2:$K$620,11,0)</f>
        <v>25.5</v>
      </c>
    </row>
    <row r="55" spans="1:12" ht="16.149999999999999" customHeight="1" x14ac:dyDescent="0.25">
      <c r="A55" s="1">
        <v>20817154</v>
      </c>
      <c r="B55">
        <f>VLOOKUP(A55,'B '!$A$2:$K$620,1,0)</f>
        <v>20817154</v>
      </c>
      <c r="C55">
        <f>VLOOKUP(B55,'B '!$A$2:$K$620,2,0)</f>
        <v>40434</v>
      </c>
      <c r="D55">
        <f>VLOOKUP(B55,'B '!$A$2:$K$620,3,0)</f>
        <v>7371563</v>
      </c>
      <c r="E55">
        <f>VLOOKUP(B55,'B '!$A$2:$K$620,4,0)</f>
        <v>4008838279526</v>
      </c>
      <c r="F55" t="str">
        <f>VLOOKUP(B55,'B '!$A$2:$K$620,5,0)</f>
        <v>Wenko</v>
      </c>
      <c r="G55" t="str">
        <f>VLOOKUP(B55,'B '!$A$2:$K$620,6,0)</f>
        <v>Hartwaren</v>
      </c>
      <c r="H55" t="str">
        <f>VLOOKUP(B55,'B '!$A$2:$K$620,7,0)</f>
        <v>Haushaltswaren</v>
      </c>
      <c r="I55" t="str">
        <f>VLOOKUP(B55,'B '!$A$2:$K$620,8,0)</f>
        <v>3er-Set: Kühlschrank-Organizer in Transparent</v>
      </c>
      <c r="J55">
        <f>VLOOKUP(B55,'B '!$A$2:$K$620,9,0)</f>
        <v>0</v>
      </c>
      <c r="K55">
        <v>1</v>
      </c>
      <c r="L55">
        <f>VLOOKUP(B55,'B '!$A$2:$K$620,11,0)</f>
        <v>14.99</v>
      </c>
    </row>
    <row r="56" spans="1:12" ht="16.149999999999999" customHeight="1" x14ac:dyDescent="0.25">
      <c r="A56" s="1">
        <v>22516415</v>
      </c>
      <c r="B56">
        <f>VLOOKUP(A56,'B '!$A$2:$K$620,1,0)</f>
        <v>22516415</v>
      </c>
      <c r="C56">
        <f>VLOOKUP(B56,'B '!$A$2:$K$620,2,0)</f>
        <v>41454</v>
      </c>
      <c r="D56">
        <f>VLOOKUP(B56,'B '!$A$2:$K$620,3,0)</f>
        <v>7869244</v>
      </c>
      <c r="E56">
        <f>VLOOKUP(B56,'B '!$A$2:$K$620,4,0)</f>
        <v>4033477169860</v>
      </c>
      <c r="F56" t="str">
        <f>VLOOKUP(B56,'B '!$A$2:$K$620,5,0)</f>
        <v>moses.</v>
      </c>
      <c r="G56" t="str">
        <f>VLOOKUP(B56,'B '!$A$2:$K$620,6,0)</f>
        <v>Hartwaren</v>
      </c>
      <c r="H56" t="str">
        <f>VLOOKUP(B56,'B '!$A$2:$K$620,7,0)</f>
        <v>Lampen &amp; Leuchten</v>
      </c>
      <c r="I56" t="str">
        <f>VLOOKUP(B56,'B '!$A$2:$K$620,8,0)</f>
        <v>LED-Licht "Stern" in Gelb - (H)23,5 cm</v>
      </c>
      <c r="J56">
        <f>VLOOKUP(B56,'B '!$A$2:$K$620,9,0)</f>
        <v>0</v>
      </c>
      <c r="K56">
        <v>1</v>
      </c>
      <c r="L56">
        <f>VLOOKUP(B56,'B '!$A$2:$K$620,11,0)</f>
        <v>9.9499999999999993</v>
      </c>
    </row>
    <row r="57" spans="1:12" ht="16.149999999999999" customHeight="1" x14ac:dyDescent="0.25">
      <c r="A57" s="1">
        <v>22516415</v>
      </c>
      <c r="B57">
        <f>VLOOKUP(A57,'B '!$A$2:$K$620,1,0)</f>
        <v>22516415</v>
      </c>
      <c r="C57">
        <f>VLOOKUP(B57,'B '!$A$2:$K$620,2,0)</f>
        <v>41454</v>
      </c>
      <c r="D57">
        <f>VLOOKUP(B57,'B '!$A$2:$K$620,3,0)</f>
        <v>7869244</v>
      </c>
      <c r="E57">
        <f>VLOOKUP(B57,'B '!$A$2:$K$620,4,0)</f>
        <v>4033477169860</v>
      </c>
      <c r="F57" t="str">
        <f>VLOOKUP(B57,'B '!$A$2:$K$620,5,0)</f>
        <v>moses.</v>
      </c>
      <c r="G57" t="str">
        <f>VLOOKUP(B57,'B '!$A$2:$K$620,6,0)</f>
        <v>Hartwaren</v>
      </c>
      <c r="H57" t="str">
        <f>VLOOKUP(B57,'B '!$A$2:$K$620,7,0)</f>
        <v>Lampen &amp; Leuchten</v>
      </c>
      <c r="I57" t="str">
        <f>VLOOKUP(B57,'B '!$A$2:$K$620,8,0)</f>
        <v>LED-Licht "Stern" in Gelb - (H)23,5 cm</v>
      </c>
      <c r="J57">
        <f>VLOOKUP(B57,'B '!$A$2:$K$620,9,0)</f>
        <v>0</v>
      </c>
      <c r="K57">
        <v>1</v>
      </c>
      <c r="L57">
        <f>VLOOKUP(B57,'B '!$A$2:$K$620,11,0)</f>
        <v>9.9499999999999993</v>
      </c>
    </row>
    <row r="58" spans="1:12" ht="16.149999999999999" customHeight="1" x14ac:dyDescent="0.25">
      <c r="A58" s="1">
        <v>29244908</v>
      </c>
      <c r="B58">
        <f>VLOOKUP(A58,'B '!$A$2:$K$620,1,0)</f>
        <v>29244908</v>
      </c>
      <c r="C58">
        <f>VLOOKUP(B58,'B '!$A$2:$K$620,2,0)</f>
        <v>59204</v>
      </c>
      <c r="D58">
        <f>VLOOKUP(B58,'B '!$A$2:$K$620,3,0)</f>
        <v>9899111</v>
      </c>
      <c r="E58">
        <f>VLOOKUP(B58,'B '!$A$2:$K$620,4,0)</f>
        <v>4260639722513</v>
      </c>
      <c r="F58" t="str">
        <f>VLOOKUP(B58,'B '!$A$2:$K$620,5,0)</f>
        <v>Kindsgut</v>
      </c>
      <c r="G58" t="str">
        <f>VLOOKUP(B58,'B '!$A$2:$K$620,6,0)</f>
        <v>Hartwaren</v>
      </c>
      <c r="H58" t="str">
        <f>VLOOKUP(B58,'B '!$A$2:$K$620,7,0)</f>
        <v>Haushaltswaren</v>
      </c>
      <c r="I58" t="str">
        <f>VLOOKUP(B58,'B '!$A$2:$K$620,8,0)</f>
        <v>3er-Set: Spielkoffer in Mint/ Weiß/ Senf</v>
      </c>
      <c r="J58">
        <f>VLOOKUP(B58,'B '!$A$2:$K$620,9,0)</f>
        <v>0</v>
      </c>
      <c r="K58">
        <v>1</v>
      </c>
      <c r="L58">
        <f>VLOOKUP(B58,'B '!$A$2:$K$620,11,0)</f>
        <v>24.99</v>
      </c>
    </row>
    <row r="59" spans="1:12" ht="16.149999999999999" customHeight="1" x14ac:dyDescent="0.25">
      <c r="A59" s="1">
        <v>17470184</v>
      </c>
      <c r="B59">
        <f>VLOOKUP(A59,'B '!$A$2:$K$620,1,0)</f>
        <v>17470184</v>
      </c>
      <c r="C59">
        <f>VLOOKUP(B59,'B '!$A$2:$K$620,2,0)</f>
        <v>36098</v>
      </c>
      <c r="D59">
        <f>VLOOKUP(B59,'B '!$A$2:$K$620,3,0)</f>
        <v>6392465</v>
      </c>
      <c r="E59">
        <f>VLOOKUP(B59,'B '!$A$2:$K$620,4,0)</f>
        <v>7391482025371</v>
      </c>
      <c r="F59" t="str">
        <f>VLOOKUP(B59,'B '!$A$2:$K$620,5,0)</f>
        <v>STAR Trading</v>
      </c>
      <c r="G59" t="str">
        <f>VLOOKUP(B59,'B '!$A$2:$K$620,6,0)</f>
        <v>Hartwaren</v>
      </c>
      <c r="H59" t="str">
        <f>VLOOKUP(B59,'B '!$A$2:$K$620,7,0)</f>
        <v>Deko</v>
      </c>
      <c r="I59" t="str">
        <f>VLOOKUP(B59,'B '!$A$2:$K$620,8,0)</f>
        <v>LED-Solar-Gartenstecker "Pisa" in Schwarz - (H)70 cm</v>
      </c>
      <c r="J59">
        <f>VLOOKUP(B59,'B '!$A$2:$K$620,9,0)</f>
        <v>0</v>
      </c>
      <c r="K59">
        <v>1</v>
      </c>
      <c r="L59">
        <f>VLOOKUP(B59,'B '!$A$2:$K$620,11,0)</f>
        <v>19.760000000000002</v>
      </c>
    </row>
    <row r="60" spans="1:12" ht="16.149999999999999" customHeight="1" x14ac:dyDescent="0.25">
      <c r="A60" s="1">
        <v>19537231</v>
      </c>
      <c r="B60">
        <f>VLOOKUP(A60,'B '!$A$2:$K$620,1,0)</f>
        <v>19537231</v>
      </c>
      <c r="C60">
        <f>VLOOKUP(B60,'B '!$A$2:$K$620,2,0)</f>
        <v>34778</v>
      </c>
      <c r="D60">
        <f>VLOOKUP(B60,'B '!$A$2:$K$620,3,0)</f>
        <v>7006422</v>
      </c>
      <c r="E60">
        <f>VLOOKUP(B60,'B '!$A$2:$K$620,4,0)</f>
        <v>4013833024491</v>
      </c>
      <c r="F60" t="str">
        <f>VLOOKUP(B60,'B '!$A$2:$K$620,5,0)</f>
        <v>GRUNDIG</v>
      </c>
      <c r="G60" t="str">
        <f>VLOOKUP(B60,'B '!$A$2:$K$620,6,0)</f>
        <v>Hartwaren</v>
      </c>
      <c r="H60" t="str">
        <f>VLOOKUP(B60,'B '!$A$2:$K$620,7,0)</f>
        <v>Technik</v>
      </c>
      <c r="I60" t="str">
        <f>VLOOKUP(B60,'B '!$A$2:$K$620,8,0)</f>
        <v>Haartrockner in Weiß</v>
      </c>
      <c r="J60">
        <f>VLOOKUP(B60,'B '!$A$2:$K$620,9,0)</f>
        <v>0</v>
      </c>
      <c r="K60">
        <v>1</v>
      </c>
      <c r="L60">
        <f>VLOOKUP(B60,'B '!$A$2:$K$620,11,0)</f>
        <v>59.99</v>
      </c>
    </row>
    <row r="61" spans="1:12" ht="16.149999999999999" customHeight="1" x14ac:dyDescent="0.25">
      <c r="A61" s="1">
        <v>1733094</v>
      </c>
      <c r="B61">
        <f>VLOOKUP(A61,'B '!$A$2:$K$620,1,0)</f>
        <v>1733094</v>
      </c>
      <c r="C61">
        <f>VLOOKUP(B61,'B '!$A$2:$K$620,2,0)</f>
        <v>3254</v>
      </c>
      <c r="D61">
        <f>VLOOKUP(B61,'B '!$A$2:$K$620,3,0)</f>
        <v>299896</v>
      </c>
      <c r="E61">
        <f>VLOOKUP(B61,'B '!$A$2:$K$620,4,0)</f>
        <v>4000826037149</v>
      </c>
      <c r="F61" t="str">
        <f>VLOOKUP(B61,'B '!$A$2:$K$620,5,0)</f>
        <v>Noris</v>
      </c>
      <c r="G61" t="str">
        <f>VLOOKUP(B61,'B '!$A$2:$K$620,6,0)</f>
        <v>Hartwaren</v>
      </c>
      <c r="H61" t="str">
        <f>VLOOKUP(B61,'B '!$A$2:$K$620,7,0)</f>
        <v>Spielwaren</v>
      </c>
      <c r="I61" t="str">
        <f>VLOOKUP(B61,'B '!$A$2:$K$620,8,0)</f>
        <v>Lernspiel "Mein erstes Electric" - ab 3 Jahren</v>
      </c>
      <c r="J61">
        <f>VLOOKUP(B61,'B '!$A$2:$K$620,9,0)</f>
        <v>0</v>
      </c>
      <c r="K61">
        <v>1</v>
      </c>
      <c r="L61">
        <f>VLOOKUP(B61,'B '!$A$2:$K$620,11,0)</f>
        <v>13.99</v>
      </c>
    </row>
    <row r="62" spans="1:12" ht="16.149999999999999" customHeight="1" x14ac:dyDescent="0.25">
      <c r="A62" s="1">
        <v>7511068</v>
      </c>
      <c r="B62">
        <f>VLOOKUP(A62,'B '!$A$2:$K$620,1,0)</f>
        <v>7511068</v>
      </c>
      <c r="C62">
        <f>VLOOKUP(B62,'B '!$A$2:$K$620,2,0)</f>
        <v>15584</v>
      </c>
      <c r="D62">
        <f>VLOOKUP(B62,'B '!$A$2:$K$620,3,0)</f>
        <v>3352723</v>
      </c>
      <c r="E62">
        <f>VLOOKUP(B62,'B '!$A$2:$K$620,4,0)</f>
        <v>4003222805558</v>
      </c>
      <c r="F62" t="str">
        <f>VLOOKUP(B62,'B '!$A$2:$K$620,5,0)</f>
        <v>näve</v>
      </c>
      <c r="G62" t="str">
        <f>VLOOKUP(B62,'B '!$A$2:$K$620,6,0)</f>
        <v>Hartwaren</v>
      </c>
      <c r="H62" t="str">
        <f>VLOOKUP(B62,'B '!$A$2:$K$620,7,0)</f>
        <v>Lampen &amp; Leuchten</v>
      </c>
      <c r="I62" t="str">
        <f>VLOOKUP(B62,'B '!$A$2:$K$620,8,0)</f>
        <v>LED-Girlande in Bunt - (L)500 cm</v>
      </c>
      <c r="J62">
        <f>VLOOKUP(B62,'B '!$A$2:$K$620,9,0)</f>
        <v>0</v>
      </c>
      <c r="K62">
        <v>1</v>
      </c>
      <c r="L62">
        <f>VLOOKUP(B62,'B '!$A$2:$K$620,11,0)</f>
        <v>48</v>
      </c>
    </row>
    <row r="63" spans="1:12" ht="16.149999999999999" customHeight="1" x14ac:dyDescent="0.25">
      <c r="A63" s="1">
        <v>25479221</v>
      </c>
      <c r="B63">
        <f>VLOOKUP(A63,'B '!$A$2:$K$620,1,0)</f>
        <v>25479221</v>
      </c>
      <c r="C63">
        <f>VLOOKUP(B63,'B '!$A$2:$K$620,2,0)</f>
        <v>46620</v>
      </c>
      <c r="D63">
        <f>VLOOKUP(B63,'B '!$A$2:$K$620,3,0)</f>
        <v>8780210</v>
      </c>
      <c r="E63">
        <f>VLOOKUP(B63,'B '!$A$2:$K$620,4,0)</f>
        <v>8435527815561</v>
      </c>
      <c r="F63" t="str">
        <f>VLOOKUP(B63,'B '!$A$2:$K$620,5,0)</f>
        <v>Dom z pomysłem</v>
      </c>
      <c r="G63" t="str">
        <f>VLOOKUP(B63,'B '!$A$2:$K$620,6,0)</f>
        <v>Hartwaren</v>
      </c>
      <c r="H63" t="str">
        <f>VLOOKUP(B63,'B '!$A$2:$K$620,7,0)</f>
        <v>Freizeit und Sport</v>
      </c>
      <c r="I63" t="str">
        <f>VLOOKUP(B63,'B '!$A$2:$K$620,8,0)</f>
        <v>InnovaGoods Fitnessgeräte  in rosa</v>
      </c>
      <c r="J63">
        <f>VLOOKUP(B63,'B '!$A$2:$K$620,9,0)</f>
        <v>0</v>
      </c>
      <c r="K63">
        <v>1</v>
      </c>
      <c r="L63">
        <f>VLOOKUP(B63,'B '!$A$2:$K$620,11,0)</f>
        <v>79.900000000000006</v>
      </c>
    </row>
    <row r="64" spans="1:12" ht="16.149999999999999" customHeight="1" x14ac:dyDescent="0.25">
      <c r="A64" s="1">
        <v>21556786</v>
      </c>
      <c r="B64">
        <f>VLOOKUP(A64,'B '!$A$2:$K$620,1,0)</f>
        <v>21556786</v>
      </c>
      <c r="C64">
        <f>VLOOKUP(B64,'B '!$A$2:$K$620,2,0)</f>
        <v>44838</v>
      </c>
      <c r="D64">
        <f>VLOOKUP(B64,'B '!$A$2:$K$620,3,0)</f>
        <v>7583004</v>
      </c>
      <c r="E64">
        <f>VLOOKUP(B64,'B '!$A$2:$K$620,4,0)</f>
        <v>4020607626867</v>
      </c>
      <c r="F64" t="str">
        <f>VLOOKUP(B64,'B '!$A$2:$K$620,5,0)</f>
        <v>Boltze</v>
      </c>
      <c r="G64" t="str">
        <f>VLOOKUP(B64,'B '!$A$2:$K$620,6,0)</f>
        <v>Hartwaren</v>
      </c>
      <c r="H64" t="str">
        <f>VLOOKUP(B64,'B '!$A$2:$K$620,7,0)</f>
        <v>Deko</v>
      </c>
      <c r="I64" t="str">
        <f>VLOOKUP(B64,'B '!$A$2:$K$620,8,0)</f>
        <v>LED-Laterne "Zuma" in Braun - (H)28 x Ø 12 cm</v>
      </c>
      <c r="J64">
        <f>VLOOKUP(B64,'B '!$A$2:$K$620,9,0)</f>
        <v>0</v>
      </c>
      <c r="K64">
        <v>1</v>
      </c>
      <c r="L64">
        <f>VLOOKUP(B64,'B '!$A$2:$K$620,11,0)</f>
        <v>24.95</v>
      </c>
    </row>
    <row r="65" spans="1:12" ht="16.149999999999999" customHeight="1" x14ac:dyDescent="0.25">
      <c r="A65" s="1">
        <v>21456296</v>
      </c>
      <c r="B65">
        <f>VLOOKUP(A65,'B '!$A$2:$K$620,1,0)</f>
        <v>21456296</v>
      </c>
      <c r="C65">
        <f>VLOOKUP(B65,'B '!$A$2:$K$620,2,0)</f>
        <v>39838</v>
      </c>
      <c r="D65">
        <f>VLOOKUP(B65,'B '!$A$2:$K$620,3,0)</f>
        <v>7553771</v>
      </c>
      <c r="E65">
        <f>VLOOKUP(B65,'B '!$A$2:$K$620,4,0)</f>
        <v>5028420705072</v>
      </c>
      <c r="F65" t="str">
        <f>VLOOKUP(B65,'B '!$A$2:$K$620,5,0)</f>
        <v>JosephJoseph</v>
      </c>
      <c r="G65" t="str">
        <f>VLOOKUP(B65,'B '!$A$2:$K$620,6,0)</f>
        <v>Hartwaren</v>
      </c>
      <c r="H65" t="str">
        <f>VLOOKUP(B65,'B '!$A$2:$K$620,7,0)</f>
        <v>Bad</v>
      </c>
      <c r="I65" t="str">
        <f>VLOOKUP(B65,'B '!$A$2:$K$620,8,0)</f>
        <v>Toilettenbürste "Flex Smart Plus" in Weiß/ Blau - (B)15 x (H)46 x (T)13 cm</v>
      </c>
      <c r="J65">
        <f>VLOOKUP(B65,'B '!$A$2:$K$620,9,0)</f>
        <v>0</v>
      </c>
      <c r="K65">
        <v>1</v>
      </c>
      <c r="L65">
        <f>VLOOKUP(B65,'B '!$A$2:$K$620,11,0)</f>
        <v>32.99</v>
      </c>
    </row>
    <row r="66" spans="1:12" ht="16.149999999999999" customHeight="1" x14ac:dyDescent="0.25">
      <c r="A66" s="1">
        <v>7511091</v>
      </c>
      <c r="B66">
        <f>VLOOKUP(A66,'B '!$A$2:$K$620,1,0)</f>
        <v>7511091</v>
      </c>
      <c r="C66">
        <f>VLOOKUP(B66,'B '!$A$2:$K$620,2,0)</f>
        <v>15584</v>
      </c>
      <c r="D66">
        <f>VLOOKUP(B66,'B '!$A$2:$K$620,3,0)</f>
        <v>3352746</v>
      </c>
      <c r="E66">
        <f>VLOOKUP(B66,'B '!$A$2:$K$620,4,0)</f>
        <v>4003222799819</v>
      </c>
      <c r="F66" t="str">
        <f>VLOOKUP(B66,'B '!$A$2:$K$620,5,0)</f>
        <v>näve</v>
      </c>
      <c r="G66" t="str">
        <f>VLOOKUP(B66,'B '!$A$2:$K$620,6,0)</f>
        <v>Hartwaren</v>
      </c>
      <c r="H66" t="str">
        <f>VLOOKUP(B66,'B '!$A$2:$K$620,7,0)</f>
        <v>Lampen &amp; Leuchten</v>
      </c>
      <c r="I66" t="str">
        <f>VLOOKUP(B66,'B '!$A$2:$K$620,8,0)</f>
        <v>LED-Solar-Gartenstecker in Schwarz - (H)53,8 cm</v>
      </c>
      <c r="J66">
        <f>VLOOKUP(B66,'B '!$A$2:$K$620,9,0)</f>
        <v>0</v>
      </c>
      <c r="K66">
        <v>1</v>
      </c>
      <c r="L66">
        <f>VLOOKUP(B66,'B '!$A$2:$K$620,11,0)</f>
        <v>35.25</v>
      </c>
    </row>
    <row r="67" spans="1:12" ht="16.149999999999999" customHeight="1" x14ac:dyDescent="0.25">
      <c r="A67" s="1">
        <v>16450003</v>
      </c>
      <c r="B67">
        <f>VLOOKUP(A67,'B '!$A$2:$K$620,1,0)</f>
        <v>16450003</v>
      </c>
      <c r="C67">
        <f>VLOOKUP(B67,'B '!$A$2:$K$620,2,0)</f>
        <v>33389</v>
      </c>
      <c r="D67">
        <f>VLOOKUP(B67,'B '!$A$2:$K$620,3,0)</f>
        <v>4963053</v>
      </c>
      <c r="E67">
        <f>VLOOKUP(B67,'B '!$A$2:$K$620,4,0)</f>
        <v>8681181370377</v>
      </c>
      <c r="F67" t="str">
        <f>VLOOKUP(B67,'B '!$A$2:$K$620,5,0)</f>
        <v>Sweet Home</v>
      </c>
      <c r="G67" t="str">
        <f>VLOOKUP(B67,'B '!$A$2:$K$620,6,0)</f>
        <v>Hartwaren</v>
      </c>
      <c r="H67" t="str">
        <f>VLOOKUP(B67,'B '!$A$2:$K$620,7,0)</f>
        <v>Heimtextilien</v>
      </c>
      <c r="I67" t="str">
        <f>VLOOKUP(B67,'B '!$A$2:$K$620,8,0)</f>
        <v>Satin-Bettwäsche-Set "Andalucia" in Mint/ Creme</v>
      </c>
      <c r="J67" t="str">
        <f>VLOOKUP(B67,'B '!$A$2:$K$620,9,0)</f>
        <v>140x200 cm</v>
      </c>
      <c r="K67">
        <v>1</v>
      </c>
      <c r="L67">
        <f>VLOOKUP(B67,'B '!$A$2:$K$620,11,0)</f>
        <v>72.75</v>
      </c>
    </row>
    <row r="68" spans="1:12" ht="16.149999999999999" customHeight="1" x14ac:dyDescent="0.25">
      <c r="A68" s="1">
        <v>25055279</v>
      </c>
      <c r="B68">
        <f>VLOOKUP(A68,'B '!$A$2:$K$620,1,0)</f>
        <v>25055279</v>
      </c>
      <c r="C68">
        <f>VLOOKUP(B68,'B '!$A$2:$K$620,2,0)</f>
        <v>49688</v>
      </c>
      <c r="D68">
        <f>VLOOKUP(B68,'B '!$A$2:$K$620,3,0)</f>
        <v>8647352</v>
      </c>
      <c r="E68">
        <f>VLOOKUP(B68,'B '!$A$2:$K$620,4,0)</f>
        <v>4013833016694</v>
      </c>
      <c r="F68" t="str">
        <f>VLOOKUP(B68,'B '!$A$2:$K$620,5,0)</f>
        <v>GRUNDIG</v>
      </c>
      <c r="G68" t="str">
        <f>VLOOKUP(B68,'B '!$A$2:$K$620,6,0)</f>
        <v>Hartwaren</v>
      </c>
      <c r="H68" t="str">
        <f>VLOOKUP(B68,'B '!$A$2:$K$620,7,0)</f>
        <v>Technik</v>
      </c>
      <c r="I68" t="str">
        <f>VLOOKUP(B68,'B '!$A$2:$K$620,8,0)</f>
        <v>Rotations-Rasierer in Schwarz</v>
      </c>
      <c r="J68">
        <f>VLOOKUP(B68,'B '!$A$2:$K$620,9,0)</f>
        <v>0</v>
      </c>
      <c r="K68">
        <v>1</v>
      </c>
      <c r="L68">
        <f>VLOOKUP(B68,'B '!$A$2:$K$620,11,0)</f>
        <v>79.989999999999995</v>
      </c>
    </row>
    <row r="69" spans="1:12" ht="16.149999999999999" customHeight="1" x14ac:dyDescent="0.25">
      <c r="A69" s="1">
        <v>30181821</v>
      </c>
      <c r="B69">
        <f>VLOOKUP(A69,'B '!$A$2:$K$620,1,0)</f>
        <v>30181821</v>
      </c>
      <c r="C69">
        <f>VLOOKUP(B69,'B '!$A$2:$K$620,2,0)</f>
        <v>61876</v>
      </c>
      <c r="D69">
        <f>VLOOKUP(B69,'B '!$A$2:$K$620,3,0)</f>
        <v>10199433</v>
      </c>
      <c r="E69" t="str">
        <f>VLOOKUP(B69,'B '!$A$2:$K$620,4,0)</f>
        <v>N/A</v>
      </c>
      <c r="F69" t="str">
        <f>VLOOKUP(B69,'B '!$A$2:$K$620,5,0)</f>
        <v>Luminarc</v>
      </c>
      <c r="G69" t="str">
        <f>VLOOKUP(B69,'B '!$A$2:$K$620,6,0)</f>
        <v>Hartwaren</v>
      </c>
      <c r="H69" t="str">
        <f>VLOOKUP(B69,'B '!$A$2:$K$620,7,0)</f>
        <v>Gedeckter Tisch</v>
      </c>
      <c r="I69" t="str">
        <f>VLOOKUP(B69,'B '!$A$2:$K$620,8,0)</f>
        <v>6er-Set: Gläser "Eugene" - 300 ml</v>
      </c>
      <c r="J69">
        <f>VLOOKUP(B69,'B '!$A$2:$K$620,9,0)</f>
        <v>0</v>
      </c>
      <c r="K69">
        <v>1</v>
      </c>
      <c r="L69">
        <f>VLOOKUP(B69,'B '!$A$2:$K$620,11,0)</f>
        <v>16.8</v>
      </c>
    </row>
    <row r="70" spans="1:12" ht="16.149999999999999" customHeight="1" x14ac:dyDescent="0.25">
      <c r="A70" s="1">
        <v>27725740</v>
      </c>
      <c r="B70">
        <f>VLOOKUP(A70,'B '!$A$2:$K$620,1,0)</f>
        <v>27725740</v>
      </c>
      <c r="C70">
        <f>VLOOKUP(B70,'B '!$A$2:$K$620,2,0)</f>
        <v>53045</v>
      </c>
      <c r="D70">
        <f>VLOOKUP(B70,'B '!$A$2:$K$620,3,0)</f>
        <v>9468808</v>
      </c>
      <c r="E70">
        <f>VLOOKUP(B70,'B '!$A$2:$K$620,4,0)</f>
        <v>8004976640279</v>
      </c>
      <c r="F70" t="str">
        <f>VLOOKUP(B70,'B '!$A$2:$K$620,5,0)</f>
        <v>Trendy Kitchen by EXCÉLSA</v>
      </c>
      <c r="G70" t="str">
        <f>VLOOKUP(B70,'B '!$A$2:$K$620,6,0)</f>
        <v>Hartwaren</v>
      </c>
      <c r="H70" t="str">
        <f>VLOOKUP(B70,'B '!$A$2:$K$620,7,0)</f>
        <v>Kochen und Zubereiten</v>
      </c>
      <c r="I70" t="str">
        <f>VLOOKUP(B70,'B '!$A$2:$K$620,8,0)</f>
        <v>Trendy Kitchen by EXCÉLSA Küchenhelfer  in grau</v>
      </c>
      <c r="J70">
        <f>VLOOKUP(B70,'B '!$A$2:$K$620,9,0)</f>
        <v>0</v>
      </c>
      <c r="K70">
        <v>1</v>
      </c>
      <c r="L70">
        <f>VLOOKUP(B70,'B '!$A$2:$K$620,11,0)</f>
        <v>32.64</v>
      </c>
    </row>
    <row r="71" spans="1:12" ht="16.149999999999999" customHeight="1" x14ac:dyDescent="0.25">
      <c r="A71" s="1">
        <v>9815772</v>
      </c>
      <c r="B71">
        <f>VLOOKUP(A71,'B '!$A$2:$K$620,1,0)</f>
        <v>9815772</v>
      </c>
      <c r="C71">
        <f>VLOOKUP(B71,'B '!$A$2:$K$620,2,0)</f>
        <v>20546</v>
      </c>
      <c r="D71">
        <f>VLOOKUP(B71,'B '!$A$2:$K$620,3,0)</f>
        <v>3944323</v>
      </c>
      <c r="E71">
        <f>VLOOKUP(B71,'B '!$A$2:$K$620,4,0)</f>
        <v>0</v>
      </c>
      <c r="F71" t="str">
        <f>VLOOKUP(B71,'B '!$A$2:$K$620,5,0)</f>
        <v>Utilinox</v>
      </c>
      <c r="G71" t="str">
        <f>VLOOKUP(B71,'B '!$A$2:$K$620,6,0)</f>
        <v>Hartwaren</v>
      </c>
      <c r="H71" t="str">
        <f>VLOOKUP(B71,'B '!$A$2:$K$620,7,0)</f>
        <v>Aufbewahren &amp; Servieren</v>
      </c>
      <c r="I71" t="str">
        <f>VLOOKUP(B71,'B '!$A$2:$K$620,8,0)</f>
        <v>Tortenplatte - (H)13 x Ø 31 cm</v>
      </c>
      <c r="J71">
        <f>VLOOKUP(B71,'B '!$A$2:$K$620,9,0)</f>
        <v>0</v>
      </c>
      <c r="K71">
        <v>1</v>
      </c>
      <c r="L71">
        <f>VLOOKUP(B71,'B '!$A$2:$K$620,11,0)</f>
        <v>66.89</v>
      </c>
    </row>
    <row r="72" spans="1:12" ht="16.149999999999999" customHeight="1" x14ac:dyDescent="0.25">
      <c r="A72" s="1">
        <v>14947382</v>
      </c>
      <c r="B72">
        <f>VLOOKUP(A72,'B '!$A$2:$K$620,1,0)</f>
        <v>14947382</v>
      </c>
      <c r="C72">
        <f>VLOOKUP(B72,'B '!$A$2:$K$620,2,0)</f>
        <v>27713</v>
      </c>
      <c r="D72">
        <f>VLOOKUP(B72,'B '!$A$2:$K$620,3,0)</f>
        <v>5618724</v>
      </c>
      <c r="E72">
        <f>VLOOKUP(B72,'B '!$A$2:$K$620,4,0)</f>
        <v>4008332777184</v>
      </c>
      <c r="F72" t="str">
        <f>VLOOKUP(B72,'B '!$A$2:$K$620,5,0)</f>
        <v>Happy People</v>
      </c>
      <c r="G72" t="str">
        <f>VLOOKUP(B72,'B '!$A$2:$K$620,6,0)</f>
        <v>Hartwaren</v>
      </c>
      <c r="H72" t="str">
        <f>VLOOKUP(B72,'B '!$A$2:$K$620,7,0)</f>
        <v>Freizeit und Sport</v>
      </c>
      <c r="I72" t="str">
        <f>VLOOKUP(B72,'B '!$A$2:$K$620,8,0)</f>
        <v>Planschbecken "Uni" - ab 18 Monaten - Ø 200 cm</v>
      </c>
      <c r="J72">
        <f>VLOOKUP(B72,'B '!$A$2:$K$620,9,0)</f>
        <v>0</v>
      </c>
      <c r="K72">
        <v>1</v>
      </c>
      <c r="L72">
        <f>VLOOKUP(B72,'B '!$A$2:$K$620,11,0)</f>
        <v>27.9</v>
      </c>
    </row>
    <row r="73" spans="1:12" ht="16.149999999999999" customHeight="1" x14ac:dyDescent="0.25">
      <c r="A73" s="1">
        <v>13447085</v>
      </c>
      <c r="B73">
        <f>VLOOKUP(A73,'B '!$A$2:$K$620,1,0)</f>
        <v>13447085</v>
      </c>
      <c r="C73">
        <f>VLOOKUP(B73,'B '!$A$2:$K$620,2,0)</f>
        <v>25834</v>
      </c>
      <c r="D73">
        <f>VLOOKUP(B73,'B '!$A$2:$K$620,3,0)</f>
        <v>5123446</v>
      </c>
      <c r="E73">
        <f>VLOOKUP(B73,'B '!$A$2:$K$620,4,0)</f>
        <v>4002541379672</v>
      </c>
      <c r="F73" t="str">
        <f>VLOOKUP(B73,'B '!$A$2:$K$620,5,0)</f>
        <v>Montana</v>
      </c>
      <c r="G73" t="str">
        <f>VLOOKUP(B73,'B '!$A$2:$K$620,6,0)</f>
        <v>Hartwaren</v>
      </c>
      <c r="H73" t="str">
        <f>VLOOKUP(B73,'B '!$A$2:$K$620,7,0)</f>
        <v>Gedeckter Tisch</v>
      </c>
      <c r="I73" t="str">
        <f>VLOOKUP(B73,'B '!$A$2:$K$620,8,0)</f>
        <v>6er-Set: Weißweingläser "Avalon" - 290 ml</v>
      </c>
      <c r="J73">
        <f>VLOOKUP(B73,'B '!$A$2:$K$620,9,0)</f>
        <v>0</v>
      </c>
      <c r="K73">
        <v>1</v>
      </c>
      <c r="L73">
        <f>VLOOKUP(B73,'B '!$A$2:$K$620,11,0)</f>
        <v>41.94</v>
      </c>
    </row>
    <row r="74" spans="1:12" ht="16.149999999999999" customHeight="1" x14ac:dyDescent="0.25">
      <c r="A74" s="1">
        <v>20191500</v>
      </c>
      <c r="B74">
        <f>VLOOKUP(A74,'B '!$A$2:$K$620,1,0)</f>
        <v>20191500</v>
      </c>
      <c r="C74">
        <f>VLOOKUP(B74,'B '!$A$2:$K$620,2,0)</f>
        <v>40433</v>
      </c>
      <c r="D74">
        <f>VLOOKUP(B74,'B '!$A$2:$K$620,3,0)</f>
        <v>7185796</v>
      </c>
      <c r="E74">
        <f>VLOOKUP(B74,'B '!$A$2:$K$620,4,0)</f>
        <v>4008838008676</v>
      </c>
      <c r="F74" t="str">
        <f>VLOOKUP(B74,'B '!$A$2:$K$620,5,0)</f>
        <v>Wenko</v>
      </c>
      <c r="G74" t="str">
        <f>VLOOKUP(B74,'B '!$A$2:$K$620,6,0)</f>
        <v>Hartwaren</v>
      </c>
      <c r="H74" t="str">
        <f>VLOOKUP(B74,'B '!$A$2:$K$620,7,0)</f>
        <v>Kochen und Zubereiten</v>
      </c>
      <c r="I74" t="str">
        <f>VLOOKUP(B74,'B '!$A$2:$K$620,8,0)</f>
        <v>Brotschneidemaschine in Weiß - (B)39 x (H)20 x (T)31 cm</v>
      </c>
      <c r="J74">
        <f>VLOOKUP(B74,'B '!$A$2:$K$620,9,0)</f>
        <v>0</v>
      </c>
      <c r="K74">
        <v>1</v>
      </c>
      <c r="L74">
        <f>VLOOKUP(B74,'B '!$A$2:$K$620,11,0)</f>
        <v>39.99</v>
      </c>
    </row>
    <row r="75" spans="1:12" ht="16.149999999999999" customHeight="1" x14ac:dyDescent="0.25">
      <c r="A75" s="1">
        <v>24949772</v>
      </c>
      <c r="B75">
        <f>VLOOKUP(A75,'B '!$A$2:$K$620,1,0)</f>
        <v>24949772</v>
      </c>
      <c r="C75">
        <f>VLOOKUP(B75,'B '!$A$2:$K$620,2,0)</f>
        <v>48492</v>
      </c>
      <c r="D75">
        <f>VLOOKUP(B75,'B '!$A$2:$K$620,3,0)</f>
        <v>8614142</v>
      </c>
      <c r="E75">
        <f>VLOOKUP(B75,'B '!$A$2:$K$620,4,0)</f>
        <v>3760293960067</v>
      </c>
      <c r="F75" t="str">
        <f>VLOOKUP(B75,'B '!$A$2:$K$620,5,0)</f>
        <v>Björn</v>
      </c>
      <c r="G75" t="str">
        <f>VLOOKUP(B75,'B '!$A$2:$K$620,6,0)</f>
        <v>Hartwaren</v>
      </c>
      <c r="H75" t="str">
        <f>VLOOKUP(B75,'B '!$A$2:$K$620,7,0)</f>
        <v>Aufbewahren &amp; Servieren</v>
      </c>
      <c r="I75" t="str">
        <f>VLOOKUP(B75,'B '!$A$2:$K$620,8,0)</f>
        <v>Salatschüssel "Color Star" in Natur/ Gelb - Ø 24 cm</v>
      </c>
      <c r="J75">
        <f>VLOOKUP(B75,'B '!$A$2:$K$620,9,0)</f>
        <v>0</v>
      </c>
      <c r="K75">
        <v>1</v>
      </c>
      <c r="L75">
        <f>VLOOKUP(B75,'B '!$A$2:$K$620,11,0)</f>
        <v>79.900000000000006</v>
      </c>
    </row>
    <row r="76" spans="1:12" ht="16.149999999999999" customHeight="1" x14ac:dyDescent="0.25">
      <c r="A76" s="1">
        <v>16057618</v>
      </c>
      <c r="B76">
        <f>VLOOKUP(A76,'B '!$A$2:$K$620,1,0)</f>
        <v>16057618</v>
      </c>
      <c r="C76">
        <f>VLOOKUP(B76,'B '!$A$2:$K$620,2,0)</f>
        <v>27233</v>
      </c>
      <c r="D76">
        <f>VLOOKUP(B76,'B '!$A$2:$K$620,3,0)</f>
        <v>5966690</v>
      </c>
      <c r="E76">
        <f>VLOOKUP(B76,'B '!$A$2:$K$620,4,0)</f>
        <v>4044935026014</v>
      </c>
      <c r="F76" t="str">
        <f>VLOOKUP(B76,'B '!$A$2:$K$620,5,0)</f>
        <v>Dr. Oetker</v>
      </c>
      <c r="G76" t="str">
        <f>VLOOKUP(B76,'B '!$A$2:$K$620,6,0)</f>
        <v>Hartwaren</v>
      </c>
      <c r="H76" t="str">
        <f>VLOOKUP(B76,'B '!$A$2:$K$620,7,0)</f>
        <v>Backen</v>
      </c>
      <c r="I76" t="str">
        <f>VLOOKUP(B76,'B '!$A$2:$K$620,8,0)</f>
        <v>Springform "Back Harmonie" in Grau - Ø 26 cm</v>
      </c>
      <c r="J76">
        <f>VLOOKUP(B76,'B '!$A$2:$K$620,9,0)</f>
        <v>0</v>
      </c>
      <c r="K76">
        <v>1</v>
      </c>
      <c r="L76">
        <f>VLOOKUP(B76,'B '!$A$2:$K$620,11,0)</f>
        <v>29.99</v>
      </c>
    </row>
    <row r="77" spans="1:12" ht="16.149999999999999" customHeight="1" x14ac:dyDescent="0.25">
      <c r="A77" s="1">
        <v>13559803</v>
      </c>
      <c r="B77">
        <f>VLOOKUP(A77,'B '!$A$2:$K$620,1,0)</f>
        <v>13559803</v>
      </c>
      <c r="C77">
        <f>VLOOKUP(B77,'B '!$A$2:$K$620,2,0)</f>
        <v>25383</v>
      </c>
      <c r="D77">
        <f>VLOOKUP(B77,'B '!$A$2:$K$620,3,0)</f>
        <v>5155590</v>
      </c>
      <c r="E77">
        <f>VLOOKUP(B77,'B '!$A$2:$K$620,4,0)</f>
        <v>4044935011003</v>
      </c>
      <c r="F77" t="str">
        <f>VLOOKUP(B77,'B '!$A$2:$K$620,5,0)</f>
        <v>Dr. Oetker</v>
      </c>
      <c r="G77" t="str">
        <f>VLOOKUP(B77,'B '!$A$2:$K$620,6,0)</f>
        <v>Hartwaren</v>
      </c>
      <c r="H77" t="str">
        <f>VLOOKUP(B77,'B '!$A$2:$K$620,7,0)</f>
        <v>Backen</v>
      </c>
      <c r="I77" t="str">
        <f>VLOOKUP(B77,'B '!$A$2:$K$620,8,0)</f>
        <v>Springform "Back Liebe" in Dunkelblau - Ø 26 cm</v>
      </c>
      <c r="J77">
        <f>VLOOKUP(B77,'B '!$A$2:$K$620,9,0)</f>
        <v>0</v>
      </c>
      <c r="K77">
        <v>1</v>
      </c>
      <c r="L77">
        <f>VLOOKUP(B77,'B '!$A$2:$K$620,11,0)</f>
        <v>34.99</v>
      </c>
    </row>
    <row r="78" spans="1:12" ht="16.149999999999999" customHeight="1" x14ac:dyDescent="0.25">
      <c r="A78" s="1">
        <v>21564754</v>
      </c>
      <c r="B78">
        <f>VLOOKUP(A78,'B '!$A$2:$K$620,1,0)</f>
        <v>21564754</v>
      </c>
      <c r="C78">
        <f>VLOOKUP(B78,'B '!$A$2:$K$620,2,0)</f>
        <v>42074</v>
      </c>
      <c r="D78">
        <f>VLOOKUP(B78,'B '!$A$2:$K$620,3,0)</f>
        <v>7585114</v>
      </c>
      <c r="E78">
        <f>VLOOKUP(B78,'B '!$A$2:$K$620,4,0)</f>
        <v>3760093542128</v>
      </c>
      <c r="F78" t="str">
        <f>VLOOKUP(B78,'B '!$A$2:$K$620,5,0)</f>
        <v>Lumijardin</v>
      </c>
      <c r="G78" t="str">
        <f>VLOOKUP(B78,'B '!$A$2:$K$620,6,0)</f>
        <v>Hartwaren</v>
      </c>
      <c r="H78" t="str">
        <f>VLOOKUP(B78,'B '!$A$2:$K$620,7,0)</f>
        <v>Lampen &amp; Leuchten</v>
      </c>
      <c r="I78" t="str">
        <f>VLOOKUP(B78,'B '!$A$2:$K$620,8,0)</f>
        <v>LED-Solar-Lichtergirlande "Fantasy Star" in Warmweiß - (L)515 cm</v>
      </c>
      <c r="J78">
        <f>VLOOKUP(B78,'B '!$A$2:$K$620,9,0)</f>
        <v>0</v>
      </c>
      <c r="K78">
        <v>1</v>
      </c>
      <c r="L78">
        <f>VLOOKUP(B78,'B '!$A$2:$K$620,11,0)</f>
        <v>25.5</v>
      </c>
    </row>
    <row r="79" spans="1:12" ht="16.149999999999999" customHeight="1" x14ac:dyDescent="0.25">
      <c r="A79" s="1">
        <v>14312627</v>
      </c>
      <c r="B79">
        <f>VLOOKUP(A79,'B '!$A$2:$K$620,1,0)</f>
        <v>14312627</v>
      </c>
      <c r="C79">
        <f>VLOOKUP(B79,'B '!$A$2:$K$620,2,0)</f>
        <v>28093</v>
      </c>
      <c r="D79">
        <f>VLOOKUP(B79,'B '!$A$2:$K$620,3,0)</f>
        <v>5401926</v>
      </c>
      <c r="E79">
        <f>VLOOKUP(B79,'B '!$A$2:$K$620,4,0)</f>
        <v>4020606189011</v>
      </c>
      <c r="F79" t="str">
        <f>VLOOKUP(B79,'B '!$A$2:$K$620,5,0)</f>
        <v>Boltze</v>
      </c>
      <c r="G79" t="str">
        <f>VLOOKUP(B79,'B '!$A$2:$K$620,6,0)</f>
        <v>Hartwaren</v>
      </c>
      <c r="H79" t="str">
        <f>VLOOKUP(B79,'B '!$A$2:$K$620,7,0)</f>
        <v>Deko</v>
      </c>
      <c r="I79" t="str">
        <f>VLOOKUP(B79,'B '!$A$2:$K$620,8,0)</f>
        <v>Laterne "Farol" in Schwarz - (H)30 cm</v>
      </c>
      <c r="J79">
        <f>VLOOKUP(B79,'B '!$A$2:$K$620,9,0)</f>
        <v>0</v>
      </c>
      <c r="K79">
        <v>1</v>
      </c>
      <c r="L79">
        <f>VLOOKUP(B79,'B '!$A$2:$K$620,11,0)</f>
        <v>19.989999999999998</v>
      </c>
    </row>
    <row r="80" spans="1:12" ht="16.149999999999999" customHeight="1" x14ac:dyDescent="0.25">
      <c r="A80" s="1">
        <v>21564758</v>
      </c>
      <c r="B80">
        <f>VLOOKUP(A80,'B '!$A$2:$K$620,1,0)</f>
        <v>21564758</v>
      </c>
      <c r="C80">
        <f>VLOOKUP(B80,'B '!$A$2:$K$620,2,0)</f>
        <v>42074</v>
      </c>
      <c r="D80">
        <f>VLOOKUP(B80,'B '!$A$2:$K$620,3,0)</f>
        <v>7585118</v>
      </c>
      <c r="E80">
        <f>VLOOKUP(B80,'B '!$A$2:$K$620,4,0)</f>
        <v>3760093541909</v>
      </c>
      <c r="F80" t="str">
        <f>VLOOKUP(B80,'B '!$A$2:$K$620,5,0)</f>
        <v>Lumijardin</v>
      </c>
      <c r="G80" t="str">
        <f>VLOOKUP(B80,'B '!$A$2:$K$620,6,0)</f>
        <v>Hartwaren</v>
      </c>
      <c r="H80" t="str">
        <f>VLOOKUP(B80,'B '!$A$2:$K$620,7,0)</f>
        <v>Lampen &amp; Leuchten</v>
      </c>
      <c r="I80" t="str">
        <f>VLOOKUP(B80,'B '!$A$2:$K$620,8,0)</f>
        <v>LED-Solar-Lichtergirlande "Detroit" in Schwarz - (L)500 cm</v>
      </c>
      <c r="J80">
        <f>VLOOKUP(B80,'B '!$A$2:$K$620,9,0)</f>
        <v>0</v>
      </c>
      <c r="K80">
        <v>1</v>
      </c>
      <c r="L80">
        <f>VLOOKUP(B80,'B '!$A$2:$K$620,11,0)</f>
        <v>26.7</v>
      </c>
    </row>
    <row r="81" spans="1:12" ht="16.149999999999999" customHeight="1" x14ac:dyDescent="0.25">
      <c r="A81" s="1">
        <v>17688865</v>
      </c>
      <c r="B81">
        <f>VLOOKUP(A81,'B '!$A$2:$K$620,1,0)</f>
        <v>17688865</v>
      </c>
      <c r="C81">
        <f>VLOOKUP(B81,'B '!$A$2:$K$620,2,0)</f>
        <v>37427</v>
      </c>
      <c r="D81">
        <f>VLOOKUP(B81,'B '!$A$2:$K$620,3,0)</f>
        <v>6458131</v>
      </c>
      <c r="E81">
        <f>VLOOKUP(B81,'B '!$A$2:$K$620,4,0)</f>
        <v>5711938029555</v>
      </c>
      <c r="F81" t="str">
        <f>VLOOKUP(B81,'B '!$A$2:$K$620,5,0)</f>
        <v>LEGO</v>
      </c>
      <c r="G81" t="str">
        <f>VLOOKUP(B81,'B '!$A$2:$K$620,6,0)</f>
        <v>Hartwaren</v>
      </c>
      <c r="H81" t="str">
        <f>VLOOKUP(B81,'B '!$A$2:$K$620,7,0)</f>
        <v>Haushaltswaren</v>
      </c>
      <c r="I81" t="str">
        <f>VLOOKUP(B81,'B '!$A$2:$K$620,8,0)</f>
        <v>Schubladenbox "Brick 8" in Weiß - (B)50 x (H)18 x (T)25 cm</v>
      </c>
      <c r="J81">
        <f>VLOOKUP(B81,'B '!$A$2:$K$620,9,0)</f>
        <v>0</v>
      </c>
      <c r="K81">
        <v>1</v>
      </c>
      <c r="L81">
        <f>VLOOKUP(B81,'B '!$A$2:$K$620,11,0)</f>
        <v>47.99</v>
      </c>
    </row>
    <row r="82" spans="1:12" ht="16.149999999999999" customHeight="1" x14ac:dyDescent="0.25">
      <c r="A82" s="1">
        <v>30181821</v>
      </c>
      <c r="B82">
        <f>VLOOKUP(A82,'B '!$A$2:$K$620,1,0)</f>
        <v>30181821</v>
      </c>
      <c r="C82">
        <f>VLOOKUP(B82,'B '!$A$2:$K$620,2,0)</f>
        <v>61876</v>
      </c>
      <c r="D82">
        <f>VLOOKUP(B82,'B '!$A$2:$K$620,3,0)</f>
        <v>10199433</v>
      </c>
      <c r="E82" t="str">
        <f>VLOOKUP(B82,'B '!$A$2:$K$620,4,0)</f>
        <v>N/A</v>
      </c>
      <c r="F82" t="str">
        <f>VLOOKUP(B82,'B '!$A$2:$K$620,5,0)</f>
        <v>Luminarc</v>
      </c>
      <c r="G82" t="str">
        <f>VLOOKUP(B82,'B '!$A$2:$K$620,6,0)</f>
        <v>Hartwaren</v>
      </c>
      <c r="H82" t="str">
        <f>VLOOKUP(B82,'B '!$A$2:$K$620,7,0)</f>
        <v>Gedeckter Tisch</v>
      </c>
      <c r="I82" t="str">
        <f>VLOOKUP(B82,'B '!$A$2:$K$620,8,0)</f>
        <v>6er-Set: Gläser "Eugene" - 300 ml</v>
      </c>
      <c r="J82">
        <f>VLOOKUP(B82,'B '!$A$2:$K$620,9,0)</f>
        <v>0</v>
      </c>
      <c r="K82">
        <v>1</v>
      </c>
      <c r="L82">
        <f>VLOOKUP(B82,'B '!$A$2:$K$620,11,0)</f>
        <v>16.8</v>
      </c>
    </row>
    <row r="83" spans="1:12" ht="16.149999999999999" customHeight="1" x14ac:dyDescent="0.25">
      <c r="A83" s="1">
        <v>21581425</v>
      </c>
      <c r="B83">
        <f>VLOOKUP(A83,'B '!$A$2:$K$620,1,0)</f>
        <v>21581425</v>
      </c>
      <c r="C83">
        <f>VLOOKUP(B83,'B '!$A$2:$K$620,2,0)</f>
        <v>41910</v>
      </c>
      <c r="D83">
        <f>VLOOKUP(B83,'B '!$A$2:$K$620,3,0)</f>
        <v>7589428</v>
      </c>
      <c r="E83">
        <f>VLOOKUP(B83,'B '!$A$2:$K$620,4,0)</f>
        <v>3168430240223</v>
      </c>
      <c r="F83" t="str">
        <f>VLOOKUP(B83,'B '!$A$2:$K$620,5,0)</f>
        <v>Tefal</v>
      </c>
      <c r="G83" t="str">
        <f>VLOOKUP(B83,'B '!$A$2:$K$620,6,0)</f>
        <v>Hartwaren</v>
      </c>
      <c r="H83" t="str">
        <f>VLOOKUP(B83,'B '!$A$2:$K$620,7,0)</f>
        <v>Kochen und Zubereiten</v>
      </c>
      <c r="I83" t="str">
        <f>VLOOKUP(B83,'B '!$A$2:$K$620,8,0)</f>
        <v>4tlg. Küchenhelfer-Set "Ingenio" in Schwarz</v>
      </c>
      <c r="J83">
        <f>VLOOKUP(B83,'B '!$A$2:$K$620,9,0)</f>
        <v>0</v>
      </c>
      <c r="K83">
        <v>1</v>
      </c>
      <c r="L83">
        <f>VLOOKUP(B83,'B '!$A$2:$K$620,11,0)</f>
        <v>34.99</v>
      </c>
    </row>
    <row r="84" spans="1:12" ht="16.149999999999999" customHeight="1" x14ac:dyDescent="0.25">
      <c r="A84" s="1">
        <v>21564754</v>
      </c>
      <c r="B84">
        <f>VLOOKUP(A84,'B '!$A$2:$K$620,1,0)</f>
        <v>21564754</v>
      </c>
      <c r="C84">
        <f>VLOOKUP(B84,'B '!$A$2:$K$620,2,0)</f>
        <v>42074</v>
      </c>
      <c r="D84">
        <f>VLOOKUP(B84,'B '!$A$2:$K$620,3,0)</f>
        <v>7585114</v>
      </c>
      <c r="E84">
        <f>VLOOKUP(B84,'B '!$A$2:$K$620,4,0)</f>
        <v>3760093542128</v>
      </c>
      <c r="F84" t="str">
        <f>VLOOKUP(B84,'B '!$A$2:$K$620,5,0)</f>
        <v>Lumijardin</v>
      </c>
      <c r="G84" t="str">
        <f>VLOOKUP(B84,'B '!$A$2:$K$620,6,0)</f>
        <v>Hartwaren</v>
      </c>
      <c r="H84" t="str">
        <f>VLOOKUP(B84,'B '!$A$2:$K$620,7,0)</f>
        <v>Lampen &amp; Leuchten</v>
      </c>
      <c r="I84" t="str">
        <f>VLOOKUP(B84,'B '!$A$2:$K$620,8,0)</f>
        <v>LED-Solar-Lichtergirlande "Fantasy Star" in Warmweiß - (L)515 cm</v>
      </c>
      <c r="J84">
        <f>VLOOKUP(B84,'B '!$A$2:$K$620,9,0)</f>
        <v>0</v>
      </c>
      <c r="K84">
        <v>1</v>
      </c>
      <c r="L84">
        <f>VLOOKUP(B84,'B '!$A$2:$K$620,11,0)</f>
        <v>25.5</v>
      </c>
    </row>
    <row r="85" spans="1:12" ht="16.149999999999999" customHeight="1" x14ac:dyDescent="0.25">
      <c r="A85" s="1">
        <v>20865222</v>
      </c>
      <c r="B85">
        <f>VLOOKUP(A85,'B '!$A$2:$K$620,1,0)</f>
        <v>20865222</v>
      </c>
      <c r="C85">
        <f>VLOOKUP(B85,'B '!$A$2:$K$620,2,0)</f>
        <v>42072</v>
      </c>
      <c r="D85">
        <f>VLOOKUP(B85,'B '!$A$2:$K$620,3,0)</f>
        <v>7386241</v>
      </c>
      <c r="E85">
        <f>VLOOKUP(B85,'B '!$A$2:$K$620,4,0)</f>
        <v>3760093540339</v>
      </c>
      <c r="F85" t="str">
        <f>VLOOKUP(B85,'B '!$A$2:$K$620,5,0)</f>
        <v>lumisky</v>
      </c>
      <c r="G85" t="str">
        <f>VLOOKUP(B85,'B '!$A$2:$K$620,6,0)</f>
        <v>Hartwaren</v>
      </c>
      <c r="H85" t="str">
        <f>VLOOKUP(B85,'B '!$A$2:$K$620,7,0)</f>
        <v>Lampen &amp; Leuchten</v>
      </c>
      <c r="I85" t="str">
        <f>VLOOKUP(B85,'B '!$A$2:$K$620,8,0)</f>
        <v>LED-Solar-Lichtergirlande "Yogy" in Warmweiß - (L)890 cm</v>
      </c>
      <c r="J85">
        <f>VLOOKUP(B85,'B '!$A$2:$K$620,9,0)</f>
        <v>0</v>
      </c>
      <c r="K85">
        <v>1</v>
      </c>
      <c r="L85">
        <f>VLOOKUP(B85,'B '!$A$2:$K$620,11,0)</f>
        <v>20.7</v>
      </c>
    </row>
    <row r="86" spans="1:12" ht="16.149999999999999" customHeight="1" x14ac:dyDescent="0.25">
      <c r="A86" s="1">
        <v>6726541</v>
      </c>
      <c r="B86">
        <f>VLOOKUP(A86,'B '!$A$2:$K$620,1,0)</f>
        <v>6726541</v>
      </c>
      <c r="C86">
        <f>VLOOKUP(B86,'B '!$A$2:$K$620,2,0)</f>
        <v>10095</v>
      </c>
      <c r="D86">
        <f>VLOOKUP(B86,'B '!$A$2:$K$620,3,0)</f>
        <v>3149659</v>
      </c>
      <c r="E86">
        <f>VLOOKUP(B86,'B '!$A$2:$K$620,4,0)</f>
        <v>4002541207654</v>
      </c>
      <c r="F86" t="str">
        <f>VLOOKUP(B86,'B '!$A$2:$K$620,5,0)</f>
        <v>LEONARDO</v>
      </c>
      <c r="G86" t="str">
        <f>VLOOKUP(B86,'B '!$A$2:$K$620,6,0)</f>
        <v>Hartwaren</v>
      </c>
      <c r="H86" t="str">
        <f>VLOOKUP(B86,'B '!$A$2:$K$620,7,0)</f>
        <v>Gedeckter Tisch</v>
      </c>
      <c r="I86" t="str">
        <f>VLOOKUP(B86,'B '!$A$2:$K$620,8,0)</f>
        <v>6er-Set: Rotweingläser "Volterra" - 150 ml</v>
      </c>
      <c r="J86">
        <f>VLOOKUP(B86,'B '!$A$2:$K$620,9,0)</f>
        <v>0</v>
      </c>
      <c r="K86">
        <v>1</v>
      </c>
      <c r="L86">
        <f>VLOOKUP(B86,'B '!$A$2:$K$620,11,0)</f>
        <v>17.7</v>
      </c>
    </row>
    <row r="87" spans="1:12" ht="16.149999999999999" customHeight="1" x14ac:dyDescent="0.25">
      <c r="A87" s="1">
        <v>24949814</v>
      </c>
      <c r="B87">
        <f>VLOOKUP(A87,'B '!$A$2:$K$620,1,0)</f>
        <v>24949814</v>
      </c>
      <c r="C87">
        <f>VLOOKUP(B87,'B '!$A$2:$K$620,2,0)</f>
        <v>48492</v>
      </c>
      <c r="D87">
        <f>VLOOKUP(B87,'B '!$A$2:$K$620,3,0)</f>
        <v>8614184</v>
      </c>
      <c r="E87">
        <f>VLOOKUP(B87,'B '!$A$2:$K$620,4,0)</f>
        <v>3760293962191</v>
      </c>
      <c r="F87" t="str">
        <f>VLOOKUP(B87,'B '!$A$2:$K$620,5,0)</f>
        <v>Björn</v>
      </c>
      <c r="G87" t="str">
        <f>VLOOKUP(B87,'B '!$A$2:$K$620,6,0)</f>
        <v>Hartwaren</v>
      </c>
      <c r="H87" t="str">
        <f>VLOOKUP(B87,'B '!$A$2:$K$620,7,0)</f>
        <v>Aufbewahren &amp; Servieren</v>
      </c>
      <c r="I87" t="str">
        <f>VLOOKUP(B87,'B '!$A$2:$K$620,8,0)</f>
        <v>Salatschüssel "Eclipse Dune" in Natur/ Grau - Ø 30 cm</v>
      </c>
      <c r="J87">
        <f>VLOOKUP(B87,'B '!$A$2:$K$620,9,0)</f>
        <v>0</v>
      </c>
      <c r="K87">
        <v>1</v>
      </c>
      <c r="L87">
        <f>VLOOKUP(B87,'B '!$A$2:$K$620,11,0)</f>
        <v>99.9</v>
      </c>
    </row>
    <row r="88" spans="1:12" ht="16.149999999999999" customHeight="1" x14ac:dyDescent="0.25">
      <c r="A88" s="1">
        <v>26704833</v>
      </c>
      <c r="B88">
        <f>VLOOKUP(A88,'B '!$A$2:$K$620,1,0)</f>
        <v>26704833</v>
      </c>
      <c r="C88">
        <f>VLOOKUP(B88,'B '!$A$2:$K$620,2,0)</f>
        <v>50753</v>
      </c>
      <c r="D88">
        <f>VLOOKUP(B88,'B '!$A$2:$K$620,3,0)</f>
        <v>9174021</v>
      </c>
      <c r="E88">
        <f>VLOOKUP(B88,'B '!$A$2:$K$620,4,0)</f>
        <v>3665269013276</v>
      </c>
      <c r="F88" t="str">
        <f>VLOOKUP(B88,'B '!$A$2:$K$620,5,0)</f>
        <v>STOF France</v>
      </c>
      <c r="G88" t="str">
        <f>VLOOKUP(B88,'B '!$A$2:$K$620,6,0)</f>
        <v>Hartwaren</v>
      </c>
      <c r="H88" t="str">
        <f>VLOOKUP(B88,'B '!$A$2:$K$620,7,0)</f>
        <v>Heimtextilien</v>
      </c>
      <c r="I88" t="str">
        <f>VLOOKUP(B88,'B '!$A$2:$K$620,8,0)</f>
        <v>Ösengardine "Paloma" in Weiß - (L)260 x (B)140 cm</v>
      </c>
      <c r="J88">
        <f>VLOOKUP(B88,'B '!$A$2:$K$620,9,0)</f>
        <v>0</v>
      </c>
      <c r="K88">
        <v>1</v>
      </c>
      <c r="L88">
        <f>VLOOKUP(B88,'B '!$A$2:$K$620,11,0)</f>
        <v>26.73</v>
      </c>
    </row>
    <row r="89" spans="1:12" ht="16.149999999999999" customHeight="1" x14ac:dyDescent="0.25">
      <c r="A89" s="1">
        <v>21556778</v>
      </c>
      <c r="B89">
        <f>VLOOKUP(A89,'B '!$A$2:$K$620,1,0)</f>
        <v>21556778</v>
      </c>
      <c r="C89">
        <f>VLOOKUP(B89,'B '!$A$2:$K$620,2,0)</f>
        <v>44838</v>
      </c>
      <c r="D89">
        <f>VLOOKUP(B89,'B '!$A$2:$K$620,3,0)</f>
        <v>7582996</v>
      </c>
      <c r="E89">
        <f>VLOOKUP(B89,'B '!$A$2:$K$620,4,0)</f>
        <v>4020606189073</v>
      </c>
      <c r="F89" t="str">
        <f>VLOOKUP(B89,'B '!$A$2:$K$620,5,0)</f>
        <v>Boltze</v>
      </c>
      <c r="G89" t="str">
        <f>VLOOKUP(B89,'B '!$A$2:$K$620,6,0)</f>
        <v>Hartwaren</v>
      </c>
      <c r="H89" t="str">
        <f>VLOOKUP(B89,'B '!$A$2:$K$620,7,0)</f>
        <v>Deko</v>
      </c>
      <c r="I89" t="str">
        <f>VLOOKUP(B89,'B '!$A$2:$K$620,8,0)</f>
        <v>Laterne "Farol"  in Braun - (B)14 x (H)20 x (T)14 cm</v>
      </c>
      <c r="J89">
        <f>VLOOKUP(B89,'B '!$A$2:$K$620,9,0)</f>
        <v>0</v>
      </c>
      <c r="K89">
        <v>1</v>
      </c>
      <c r="L89">
        <f>VLOOKUP(B89,'B '!$A$2:$K$620,11,0)</f>
        <v>14.95</v>
      </c>
    </row>
    <row r="90" spans="1:12" ht="16.149999999999999" customHeight="1" x14ac:dyDescent="0.25">
      <c r="A90" s="1">
        <v>21564795</v>
      </c>
      <c r="B90">
        <f>VLOOKUP(A90,'B '!$A$2:$K$620,1,0)</f>
        <v>21564795</v>
      </c>
      <c r="C90">
        <f>VLOOKUP(B90,'B '!$A$2:$K$620,2,0)</f>
        <v>42074</v>
      </c>
      <c r="D90">
        <f>VLOOKUP(B90,'B '!$A$2:$K$620,3,0)</f>
        <v>7585155</v>
      </c>
      <c r="E90">
        <f>VLOOKUP(B90,'B '!$A$2:$K$620,4,0)</f>
        <v>3760093542210</v>
      </c>
      <c r="F90" t="str">
        <f>VLOOKUP(B90,'B '!$A$2:$K$620,5,0)</f>
        <v>Lumijardin</v>
      </c>
      <c r="G90" t="str">
        <f>VLOOKUP(B90,'B '!$A$2:$K$620,6,0)</f>
        <v>Hartwaren</v>
      </c>
      <c r="H90" t="str">
        <f>VLOOKUP(B90,'B '!$A$2:$K$620,7,0)</f>
        <v>Lampen &amp; Leuchten</v>
      </c>
      <c r="I90" t="str">
        <f>VLOOKUP(B90,'B '!$A$2:$K$620,8,0)</f>
        <v>3er-Set: LED-Solarleuchten "Jamy" in Transparent/ Silber - (H)28 cm</v>
      </c>
      <c r="J90">
        <f>VLOOKUP(B90,'B '!$A$2:$K$620,9,0)</f>
        <v>0</v>
      </c>
      <c r="K90">
        <v>1</v>
      </c>
      <c r="L90">
        <f>VLOOKUP(B90,'B '!$A$2:$K$620,11,0)</f>
        <v>40.5</v>
      </c>
    </row>
    <row r="91" spans="1:12" ht="16.149999999999999" customHeight="1" x14ac:dyDescent="0.25">
      <c r="A91" s="1">
        <v>21581425</v>
      </c>
      <c r="B91">
        <f>VLOOKUP(A91,'B '!$A$2:$K$620,1,0)</f>
        <v>21581425</v>
      </c>
      <c r="C91">
        <f>VLOOKUP(B91,'B '!$A$2:$K$620,2,0)</f>
        <v>41910</v>
      </c>
      <c r="D91">
        <f>VLOOKUP(B91,'B '!$A$2:$K$620,3,0)</f>
        <v>7589428</v>
      </c>
      <c r="E91">
        <f>VLOOKUP(B91,'B '!$A$2:$K$620,4,0)</f>
        <v>3168430240223</v>
      </c>
      <c r="F91" t="str">
        <f>VLOOKUP(B91,'B '!$A$2:$K$620,5,0)</f>
        <v>Tefal</v>
      </c>
      <c r="G91" t="str">
        <f>VLOOKUP(B91,'B '!$A$2:$K$620,6,0)</f>
        <v>Hartwaren</v>
      </c>
      <c r="H91" t="str">
        <f>VLOOKUP(B91,'B '!$A$2:$K$620,7,0)</f>
        <v>Kochen und Zubereiten</v>
      </c>
      <c r="I91" t="str">
        <f>VLOOKUP(B91,'B '!$A$2:$K$620,8,0)</f>
        <v>4tlg. Küchenhelfer-Set "Ingenio" in Schwarz</v>
      </c>
      <c r="J91">
        <f>VLOOKUP(B91,'B '!$A$2:$K$620,9,0)</f>
        <v>0</v>
      </c>
      <c r="K91">
        <v>1</v>
      </c>
      <c r="L91">
        <f>VLOOKUP(B91,'B '!$A$2:$K$620,11,0)</f>
        <v>34.99</v>
      </c>
    </row>
    <row r="92" spans="1:12" ht="16.149999999999999" customHeight="1" x14ac:dyDescent="0.25">
      <c r="A92" s="1">
        <v>29189620</v>
      </c>
      <c r="B92">
        <f>VLOOKUP(A92,'B '!$A$2:$K$620,1,0)</f>
        <v>29189620</v>
      </c>
      <c r="C92">
        <f>VLOOKUP(B92,'B '!$A$2:$K$620,2,0)</f>
        <v>56567</v>
      </c>
      <c r="D92">
        <f>VLOOKUP(B92,'B '!$A$2:$K$620,3,0)</f>
        <v>9878545</v>
      </c>
      <c r="E92">
        <f>VLOOKUP(B92,'B '!$A$2:$K$620,4,0)</f>
        <v>3468335044514</v>
      </c>
      <c r="F92" t="str">
        <f>VLOOKUP(B92,'B '!$A$2:$K$620,5,0)</f>
        <v>Arena</v>
      </c>
      <c r="G92" t="str">
        <f>VLOOKUP(B92,'B '!$A$2:$K$620,6,0)</f>
        <v>Hartwaren</v>
      </c>
      <c r="H92" t="str">
        <f>VLOOKUP(B92,'B '!$A$2:$K$620,7,0)</f>
        <v>Freizeit und Sport</v>
      </c>
      <c r="I92" t="str">
        <f>VLOOKUP(B92,'B '!$A$2:$K$620,8,0)</f>
        <v>Schwimmbrille "Cruiser Soft" in Transparent/ Rosa</v>
      </c>
      <c r="J92" t="str">
        <f>VLOOKUP(B92,'B '!$A$2:$K$620,9,0)</f>
        <v>onesize</v>
      </c>
      <c r="K92">
        <f>VLOOKUP(B92,'B '!$A$2:$K$620,10,0)</f>
        <v>1</v>
      </c>
      <c r="L92">
        <f>VLOOKUP(B92,'B '!$A$2:$K$620,11,0)</f>
        <v>13.95</v>
      </c>
    </row>
    <row r="93" spans="1:12" ht="16.149999999999999" customHeight="1" x14ac:dyDescent="0.25">
      <c r="A93" s="1">
        <v>18657284</v>
      </c>
      <c r="B93">
        <f>VLOOKUP(A93,'B '!$A$2:$K$620,1,0)</f>
        <v>18657284</v>
      </c>
      <c r="C93">
        <f>VLOOKUP(B93,'B '!$A$2:$K$620,2,0)</f>
        <v>39064</v>
      </c>
      <c r="D93">
        <f>VLOOKUP(B93,'B '!$A$2:$K$620,3,0)</f>
        <v>6731537</v>
      </c>
      <c r="E93">
        <f>VLOOKUP(B93,'B '!$A$2:$K$620,4,0)</f>
        <v>8681875072600</v>
      </c>
      <c r="F93" t="str">
        <f>VLOOKUP(B93,'B '!$A$2:$K$620,5,0)</f>
        <v>Evila</v>
      </c>
      <c r="G93" t="str">
        <f>VLOOKUP(B93,'B '!$A$2:$K$620,6,0)</f>
        <v>Hartwaren</v>
      </c>
      <c r="H93" t="str">
        <f>VLOOKUP(B93,'B '!$A$2:$K$620,7,0)</f>
        <v>Deko</v>
      </c>
      <c r="I93" t="str">
        <f>VLOOKUP(B93,'B '!$A$2:$K$620,8,0)</f>
        <v>4er-Set: Memoboards "Aa066" in Natur - (B)15 x (H)15 cm</v>
      </c>
      <c r="J93">
        <f>VLOOKUP(B93,'B '!$A$2:$K$620,9,0)</f>
        <v>0</v>
      </c>
      <c r="K93">
        <v>1</v>
      </c>
      <c r="L93">
        <f>VLOOKUP(B93,'B '!$A$2:$K$620,11,0)</f>
        <v>87.45</v>
      </c>
    </row>
    <row r="94" spans="1:12" ht="16.149999999999999" customHeight="1" x14ac:dyDescent="0.25">
      <c r="A94" s="1">
        <v>21564757</v>
      </c>
      <c r="B94">
        <f>VLOOKUP(A94,'B '!$A$2:$K$620,1,0)</f>
        <v>21564757</v>
      </c>
      <c r="C94">
        <f>VLOOKUP(B94,'B '!$A$2:$K$620,2,0)</f>
        <v>42074</v>
      </c>
      <c r="D94">
        <f>VLOOKUP(B94,'B '!$A$2:$K$620,3,0)</f>
        <v>7585117</v>
      </c>
      <c r="E94">
        <f>VLOOKUP(B94,'B '!$A$2:$K$620,4,0)</f>
        <v>3760093542142</v>
      </c>
      <c r="F94" t="str">
        <f>VLOOKUP(B94,'B '!$A$2:$K$620,5,0)</f>
        <v>Lumijardin</v>
      </c>
      <c r="G94" t="str">
        <f>VLOOKUP(B94,'B '!$A$2:$K$620,6,0)</f>
        <v>Hartwaren</v>
      </c>
      <c r="H94" t="str">
        <f>VLOOKUP(B94,'B '!$A$2:$K$620,7,0)</f>
        <v>Lampen &amp; Leuchten</v>
      </c>
      <c r="I94" t="str">
        <f>VLOOKUP(B94,'B '!$A$2:$K$620,8,0)</f>
        <v>LED-Solar-Lichtergirlande "Mimy" in Bunt - (L)235 cm</v>
      </c>
      <c r="J94">
        <f>VLOOKUP(B94,'B '!$A$2:$K$620,9,0)</f>
        <v>0</v>
      </c>
      <c r="K94">
        <v>1</v>
      </c>
      <c r="L94">
        <f>VLOOKUP(B94,'B '!$A$2:$K$620,11,0)</f>
        <v>24</v>
      </c>
    </row>
    <row r="95" spans="1:12" ht="16.149999999999999" customHeight="1" x14ac:dyDescent="0.25">
      <c r="A95" s="1">
        <v>13447085</v>
      </c>
      <c r="B95">
        <f>VLOOKUP(A95,'B '!$A$2:$K$620,1,0)</f>
        <v>13447085</v>
      </c>
      <c r="C95">
        <f>VLOOKUP(B95,'B '!$A$2:$K$620,2,0)</f>
        <v>25834</v>
      </c>
      <c r="D95">
        <f>VLOOKUP(B95,'B '!$A$2:$K$620,3,0)</f>
        <v>5123446</v>
      </c>
      <c r="E95">
        <f>VLOOKUP(B95,'B '!$A$2:$K$620,4,0)</f>
        <v>4002541379672</v>
      </c>
      <c r="F95" t="str">
        <f>VLOOKUP(B95,'B '!$A$2:$K$620,5,0)</f>
        <v>Montana</v>
      </c>
      <c r="G95" t="str">
        <f>VLOOKUP(B95,'B '!$A$2:$K$620,6,0)</f>
        <v>Hartwaren</v>
      </c>
      <c r="H95" t="str">
        <f>VLOOKUP(B95,'B '!$A$2:$K$620,7,0)</f>
        <v>Gedeckter Tisch</v>
      </c>
      <c r="I95" t="str">
        <f>VLOOKUP(B95,'B '!$A$2:$K$620,8,0)</f>
        <v>6er-Set: Weißweingläser "Avalon" - 290 ml</v>
      </c>
      <c r="J95">
        <f>VLOOKUP(B95,'B '!$A$2:$K$620,9,0)</f>
        <v>0</v>
      </c>
      <c r="K95">
        <v>1</v>
      </c>
      <c r="L95">
        <f>VLOOKUP(B95,'B '!$A$2:$K$620,11,0)</f>
        <v>41.94</v>
      </c>
    </row>
    <row r="96" spans="1:12" ht="16.149999999999999" customHeight="1" x14ac:dyDescent="0.25">
      <c r="A96" s="1">
        <v>18309571</v>
      </c>
      <c r="B96">
        <f>VLOOKUP(A96,'B '!$A$2:$K$620,1,0)</f>
        <v>18309571</v>
      </c>
      <c r="C96">
        <f>VLOOKUP(B96,'B '!$A$2:$K$620,2,0)</f>
        <v>38177</v>
      </c>
      <c r="D96">
        <f>VLOOKUP(B96,'B '!$A$2:$K$620,3,0)</f>
        <v>6629815</v>
      </c>
      <c r="E96">
        <f>VLOOKUP(B96,'B '!$A$2:$K$620,4,0)</f>
        <v>8681875101232</v>
      </c>
      <c r="F96" t="str">
        <f>VLOOKUP(B96,'B '!$A$2:$K$620,5,0)</f>
        <v>Evila</v>
      </c>
      <c r="G96" t="str">
        <f>VLOOKUP(B96,'B '!$A$2:$K$620,6,0)</f>
        <v>Hartwaren</v>
      </c>
      <c r="H96" t="str">
        <f>VLOOKUP(B96,'B '!$A$2:$K$620,7,0)</f>
        <v>Deko</v>
      </c>
      <c r="I96" t="str">
        <f>VLOOKUP(B96,'B '!$A$2:$K$620,8,0)</f>
        <v>4er-Set: Kunstdrucke "4KAR002" - (B)33 x (H)33 cm</v>
      </c>
      <c r="J96">
        <f>VLOOKUP(B96,'B '!$A$2:$K$620,9,0)</f>
        <v>0</v>
      </c>
      <c r="K96">
        <v>1</v>
      </c>
      <c r="L96">
        <f>VLOOKUP(B96,'B '!$A$2:$K$620,11,0)</f>
        <v>106.14</v>
      </c>
    </row>
    <row r="97" spans="1:12" ht="16.149999999999999" customHeight="1" x14ac:dyDescent="0.25">
      <c r="A97" s="1">
        <v>24114752</v>
      </c>
      <c r="B97">
        <f>VLOOKUP(A97,'B '!$A$2:$K$620,1,0)</f>
        <v>24114752</v>
      </c>
      <c r="C97">
        <f>VLOOKUP(B97,'B '!$A$2:$K$620,2,0)</f>
        <v>40415</v>
      </c>
      <c r="D97">
        <f>VLOOKUP(B97,'B '!$A$2:$K$620,3,0)</f>
        <v>8369795</v>
      </c>
      <c r="E97">
        <f>VLOOKUP(B97,'B '!$A$2:$K$620,4,0)</f>
        <v>4003222875537</v>
      </c>
      <c r="F97" t="str">
        <f>VLOOKUP(B97,'B '!$A$2:$K$620,5,0)</f>
        <v>näve</v>
      </c>
      <c r="G97" t="str">
        <f>VLOOKUP(B97,'B '!$A$2:$K$620,6,0)</f>
        <v>Hartwaren</v>
      </c>
      <c r="H97" t="str">
        <f>VLOOKUP(B97,'B '!$A$2:$K$620,7,0)</f>
        <v>Deko</v>
      </c>
      <c r="I97" t="str">
        <f>VLOOKUP(B97,'B '!$A$2:$K$620,8,0)</f>
        <v>2er-Set: LED-Dekohänger in Anthrazit - Ø 13 cm</v>
      </c>
      <c r="J97">
        <f>VLOOKUP(B97,'B '!$A$2:$K$620,9,0)</f>
        <v>0</v>
      </c>
      <c r="K97">
        <v>1</v>
      </c>
      <c r="L97">
        <f>VLOOKUP(B97,'B '!$A$2:$K$620,11,0)</f>
        <v>21.95</v>
      </c>
    </row>
    <row r="98" spans="1:12" ht="16.149999999999999" customHeight="1" x14ac:dyDescent="0.25">
      <c r="A98" s="1">
        <v>15761106</v>
      </c>
      <c r="B98">
        <f>VLOOKUP(A98,'B '!$A$2:$K$620,1,0)</f>
        <v>15761106</v>
      </c>
      <c r="C98">
        <f>VLOOKUP(B98,'B '!$A$2:$K$620,2,0)</f>
        <v>30117</v>
      </c>
      <c r="D98">
        <f>VLOOKUP(B98,'B '!$A$2:$K$620,3,0)</f>
        <v>5871944</v>
      </c>
      <c r="E98">
        <f>VLOOKUP(B98,'B '!$A$2:$K$620,4,0)</f>
        <v>5701581368385</v>
      </c>
      <c r="F98" t="str">
        <f>VLOOKUP(B98,'B '!$A$2:$K$620,5,0)</f>
        <v>Nordlux</v>
      </c>
      <c r="G98" t="str">
        <f>VLOOKUP(B98,'B '!$A$2:$K$620,6,0)</f>
        <v>Hartwaren</v>
      </c>
      <c r="H98" t="str">
        <f>VLOOKUP(B98,'B '!$A$2:$K$620,7,0)</f>
        <v>Lampen &amp; Leuchten</v>
      </c>
      <c r="I98" t="str">
        <f>VLOOKUP(B98,'B '!$A$2:$K$620,8,0)</f>
        <v>Hängeleuchte "Embla" in Grau - Ø 10 cm</v>
      </c>
      <c r="J98">
        <f>VLOOKUP(B98,'B '!$A$2:$K$620,9,0)</f>
        <v>0</v>
      </c>
      <c r="K98">
        <v>1</v>
      </c>
      <c r="L98">
        <f>VLOOKUP(B98,'B '!$A$2:$K$620,11,0)</f>
        <v>90.4</v>
      </c>
    </row>
    <row r="99" spans="1:12" ht="16.149999999999999" customHeight="1" x14ac:dyDescent="0.25">
      <c r="A99" s="1">
        <v>27133966</v>
      </c>
      <c r="B99">
        <f>VLOOKUP(A99,'B '!$A$2:$K$620,1,0)</f>
        <v>27133966</v>
      </c>
      <c r="C99">
        <f>VLOOKUP(B99,'B '!$A$2:$K$620,2,0)</f>
        <v>54668</v>
      </c>
      <c r="D99">
        <f>VLOOKUP(B99,'B '!$A$2:$K$620,3,0)</f>
        <v>9300913</v>
      </c>
      <c r="E99">
        <f>VLOOKUP(B99,'B '!$A$2:$K$620,4,0)</f>
        <v>4003222879900</v>
      </c>
      <c r="F99" t="str">
        <f>VLOOKUP(B99,'B '!$A$2:$K$620,5,0)</f>
        <v>näve</v>
      </c>
      <c r="G99" t="str">
        <f>VLOOKUP(B99,'B '!$A$2:$K$620,6,0)</f>
        <v>Hartwaren</v>
      </c>
      <c r="H99" t="str">
        <f>VLOOKUP(B99,'B '!$A$2:$K$620,7,0)</f>
        <v>Lampen &amp; Leuchten</v>
      </c>
      <c r="I99" t="str">
        <f>VLOOKUP(B99,'B '!$A$2:$K$620,8,0)</f>
        <v>LED-Solar-Gartenstecker in Messing - (H)76,5 cm</v>
      </c>
      <c r="J99">
        <f>VLOOKUP(B99,'B '!$A$2:$K$620,9,0)</f>
        <v>0</v>
      </c>
      <c r="K99">
        <v>1</v>
      </c>
      <c r="L99">
        <f>VLOOKUP(B99,'B '!$A$2:$K$620,11,0)</f>
        <v>30.95</v>
      </c>
    </row>
    <row r="100" spans="1:12" ht="16.149999999999999" customHeight="1" x14ac:dyDescent="0.25">
      <c r="A100" s="1">
        <v>21564789</v>
      </c>
      <c r="B100">
        <f>VLOOKUP(A100,'B '!$A$2:$K$620,1,0)</f>
        <v>21564789</v>
      </c>
      <c r="C100">
        <f>VLOOKUP(B100,'B '!$A$2:$K$620,2,0)</f>
        <v>42074</v>
      </c>
      <c r="D100">
        <f>VLOOKUP(B100,'B '!$A$2:$K$620,3,0)</f>
        <v>7585149</v>
      </c>
      <c r="E100">
        <f>VLOOKUP(B100,'B '!$A$2:$K$620,4,0)</f>
        <v>3760093542104</v>
      </c>
      <c r="F100" t="str">
        <f>VLOOKUP(B100,'B '!$A$2:$K$620,5,0)</f>
        <v>lumisky</v>
      </c>
      <c r="G100" t="str">
        <f>VLOOKUP(B100,'B '!$A$2:$K$620,6,0)</f>
        <v>Hartwaren</v>
      </c>
      <c r="H100" t="str">
        <f>VLOOKUP(B100,'B '!$A$2:$K$620,7,0)</f>
        <v>Lampen &amp; Leuchten</v>
      </c>
      <c r="I100" t="str">
        <f>VLOOKUP(B100,'B '!$A$2:$K$620,8,0)</f>
        <v>LED-Solarleuchte "Standy" mit Farbwechsel - (H)36 x Ø 20 cm</v>
      </c>
      <c r="J100">
        <f>VLOOKUP(B100,'B '!$A$2:$K$620,9,0)</f>
        <v>0</v>
      </c>
      <c r="K100">
        <v>1</v>
      </c>
      <c r="L100">
        <f>VLOOKUP(B100,'B '!$A$2:$K$620,11,0)</f>
        <v>69</v>
      </c>
    </row>
    <row r="101" spans="1:12" ht="16.149999999999999" customHeight="1" x14ac:dyDescent="0.25">
      <c r="A101" s="1">
        <v>3932748</v>
      </c>
      <c r="B101">
        <f>VLOOKUP(A101,'B '!$A$2:$K$620,1,0)</f>
        <v>3932748</v>
      </c>
      <c r="C101">
        <f>VLOOKUP(B101,'B '!$A$2:$K$620,2,0)</f>
        <v>7920</v>
      </c>
      <c r="D101">
        <f>VLOOKUP(B101,'B '!$A$2:$K$620,3,0)</f>
        <v>2476920</v>
      </c>
      <c r="E101">
        <f>VLOOKUP(B101,'B '!$A$2:$K$620,4,0)</f>
        <v>8710341011314</v>
      </c>
      <c r="F101" t="str">
        <f>VLOOKUP(B101,'B '!$A$2:$K$620,5,0)</f>
        <v>SES</v>
      </c>
      <c r="G101" t="str">
        <f>VLOOKUP(B101,'B '!$A$2:$K$620,6,0)</f>
        <v>Hartwaren</v>
      </c>
      <c r="H101" t="str">
        <f>VLOOKUP(B101,'B '!$A$2:$K$620,7,0)</f>
        <v>Kreativbedarf &amp; DIY</v>
      </c>
      <c r="I101" t="str">
        <f>VLOOKUP(B101,'B '!$A$2:$K$620,8,0)</f>
        <v>Kreativset "Schmetterlinge gießen" - ab 5 Jahren</v>
      </c>
      <c r="J101">
        <f>VLOOKUP(B101,'B '!$A$2:$K$620,9,0)</f>
        <v>0</v>
      </c>
      <c r="K101">
        <v>1</v>
      </c>
      <c r="L101">
        <f>VLOOKUP(B101,'B '!$A$2:$K$620,11,0)</f>
        <v>13.95</v>
      </c>
    </row>
    <row r="102" spans="1:12" ht="16.149999999999999" customHeight="1" x14ac:dyDescent="0.25">
      <c r="A102" s="1">
        <v>17842566</v>
      </c>
      <c r="B102">
        <f>VLOOKUP(A102,'B '!$A$2:$K$620,1,0)</f>
        <v>17842566</v>
      </c>
      <c r="C102">
        <f>VLOOKUP(B102,'B '!$A$2:$K$620,2,0)</f>
        <v>37280</v>
      </c>
      <c r="D102">
        <f>VLOOKUP(B102,'B '!$A$2:$K$620,3,0)</f>
        <v>6494515</v>
      </c>
      <c r="E102">
        <f>VLOOKUP(B102,'B '!$A$2:$K$620,4,0)</f>
        <v>3760119738320</v>
      </c>
      <c r="F102" t="str">
        <f>VLOOKUP(B102,'B '!$A$2:$K$620,5,0)</f>
        <v>lumisky</v>
      </c>
      <c r="G102" t="str">
        <f>VLOOKUP(B102,'B '!$A$2:$K$620,6,0)</f>
        <v>Hartwaren</v>
      </c>
      <c r="H102" t="str">
        <f>VLOOKUP(B102,'B '!$A$2:$K$620,7,0)</f>
        <v>Lampen &amp; Leuchten</v>
      </c>
      <c r="I102" t="str">
        <f>VLOOKUP(B102,'B '!$A$2:$K$620,8,0)</f>
        <v>LED-Dekoleuchte "Lucy" mit Lautsprecher - (H)30 cm</v>
      </c>
      <c r="J102">
        <f>VLOOKUP(B102,'B '!$A$2:$K$620,9,0)</f>
        <v>0</v>
      </c>
      <c r="K102">
        <v>1</v>
      </c>
      <c r="L102">
        <f>VLOOKUP(B102,'B '!$A$2:$K$620,11,0)</f>
        <v>119.7</v>
      </c>
    </row>
    <row r="103" spans="1:12" ht="16.149999999999999" customHeight="1" x14ac:dyDescent="0.25">
      <c r="A103" s="1">
        <v>20865224</v>
      </c>
      <c r="B103">
        <f>VLOOKUP(A103,'B '!$A$2:$K$620,1,0)</f>
        <v>20865224</v>
      </c>
      <c r="C103">
        <f>VLOOKUP(B103,'B '!$A$2:$K$620,2,0)</f>
        <v>42072</v>
      </c>
      <c r="D103">
        <f>VLOOKUP(B103,'B '!$A$2:$K$620,3,0)</f>
        <v>7386243</v>
      </c>
      <c r="E103">
        <f>VLOOKUP(B103,'B '!$A$2:$K$620,4,0)</f>
        <v>3760093540346</v>
      </c>
      <c r="F103" t="str">
        <f>VLOOKUP(B103,'B '!$A$2:$K$620,5,0)</f>
        <v>Lumijardin</v>
      </c>
      <c r="G103" t="str">
        <f>VLOOKUP(B103,'B '!$A$2:$K$620,6,0)</f>
        <v>Hartwaren</v>
      </c>
      <c r="H103" t="str">
        <f>VLOOKUP(B103,'B '!$A$2:$K$620,7,0)</f>
        <v>Lampen &amp; Leuchten</v>
      </c>
      <c r="I103" t="str">
        <f>VLOOKUP(B103,'B '!$A$2:$K$620,8,0)</f>
        <v>LED-Solar-Lichtergirlande "Yogy" in Warmweiß - (L)3390 cm</v>
      </c>
      <c r="J103">
        <f>VLOOKUP(B103,'B '!$A$2:$K$620,9,0)</f>
        <v>0</v>
      </c>
      <c r="K103">
        <v>1</v>
      </c>
      <c r="L103">
        <f>VLOOKUP(B103,'B '!$A$2:$K$620,11,0)</f>
        <v>56.7</v>
      </c>
    </row>
    <row r="104" spans="1:12" ht="16.149999999999999" customHeight="1" x14ac:dyDescent="0.25">
      <c r="A104" s="1">
        <v>20865255</v>
      </c>
      <c r="B104">
        <f>VLOOKUP(A104,'B '!$A$2:$K$620,1,0)</f>
        <v>20865255</v>
      </c>
      <c r="C104">
        <f>VLOOKUP(B104,'B '!$A$2:$K$620,2,0)</f>
        <v>42072</v>
      </c>
      <c r="D104">
        <f>VLOOKUP(B104,'B '!$A$2:$K$620,3,0)</f>
        <v>7386274</v>
      </c>
      <c r="E104">
        <f>VLOOKUP(B104,'B '!$A$2:$K$620,4,0)</f>
        <v>3760093540551</v>
      </c>
      <c r="F104" t="str">
        <f>VLOOKUP(B104,'B '!$A$2:$K$620,5,0)</f>
        <v>Lumijardin</v>
      </c>
      <c r="G104" t="str">
        <f>VLOOKUP(B104,'B '!$A$2:$K$620,6,0)</f>
        <v>Hartwaren</v>
      </c>
      <c r="H104" t="str">
        <f>VLOOKUP(B104,'B '!$A$2:$K$620,7,0)</f>
        <v>Lampen &amp; Leuchten</v>
      </c>
      <c r="I104" t="str">
        <f>VLOOKUP(B104,'B '!$A$2:$K$620,8,0)</f>
        <v>LED-Solarleuchte "Lenny" in Silber/ Weiß - (H)29 cm</v>
      </c>
      <c r="J104">
        <f>VLOOKUP(B104,'B '!$A$2:$K$620,9,0)</f>
        <v>0</v>
      </c>
      <c r="K104">
        <v>1</v>
      </c>
      <c r="L104">
        <f>VLOOKUP(B104,'B '!$A$2:$K$620,11,0)</f>
        <v>51.12</v>
      </c>
    </row>
    <row r="105" spans="1:12" ht="16.149999999999999" customHeight="1" x14ac:dyDescent="0.25">
      <c r="A105" s="1">
        <v>21564781</v>
      </c>
      <c r="B105">
        <f>VLOOKUP(A105,'B '!$A$2:$K$620,1,0)</f>
        <v>21564781</v>
      </c>
      <c r="C105">
        <f>VLOOKUP(B105,'B '!$A$2:$K$620,2,0)</f>
        <v>42074</v>
      </c>
      <c r="D105">
        <f>VLOOKUP(B105,'B '!$A$2:$K$620,3,0)</f>
        <v>7585141</v>
      </c>
      <c r="E105">
        <f>VLOOKUP(B105,'B '!$A$2:$K$620,4,0)</f>
        <v>3760093541855</v>
      </c>
      <c r="F105" t="str">
        <f>VLOOKUP(B105,'B '!$A$2:$K$620,5,0)</f>
        <v>lumisky</v>
      </c>
      <c r="G105" t="str">
        <f>VLOOKUP(B105,'B '!$A$2:$K$620,6,0)</f>
        <v>Hartwaren</v>
      </c>
      <c r="H105" t="str">
        <f>VLOOKUP(B105,'B '!$A$2:$K$620,7,0)</f>
        <v>Lampen &amp; Leuchten</v>
      </c>
      <c r="I105" t="str">
        <f>VLOOKUP(B105,'B '!$A$2:$K$620,8,0)</f>
        <v>2er-Set: LED-Gartenstecker "Mini Maity Sun" in Schwarz - (H)70 cm</v>
      </c>
      <c r="J105">
        <f>VLOOKUP(B105,'B '!$A$2:$K$620,9,0)</f>
        <v>0</v>
      </c>
      <c r="K105">
        <v>1</v>
      </c>
      <c r="L105">
        <f>VLOOKUP(B105,'B '!$A$2:$K$620,11,0)</f>
        <v>29.4</v>
      </c>
    </row>
    <row r="106" spans="1:12" ht="16.149999999999999" customHeight="1" x14ac:dyDescent="0.25">
      <c r="A106" s="1">
        <v>21564757</v>
      </c>
      <c r="B106">
        <f>VLOOKUP(A106,'B '!$A$2:$K$620,1,0)</f>
        <v>21564757</v>
      </c>
      <c r="C106">
        <f>VLOOKUP(B106,'B '!$A$2:$K$620,2,0)</f>
        <v>42074</v>
      </c>
      <c r="D106">
        <f>VLOOKUP(B106,'B '!$A$2:$K$620,3,0)</f>
        <v>7585117</v>
      </c>
      <c r="E106">
        <f>VLOOKUP(B106,'B '!$A$2:$K$620,4,0)</f>
        <v>3760093542142</v>
      </c>
      <c r="F106" t="str">
        <f>VLOOKUP(B106,'B '!$A$2:$K$620,5,0)</f>
        <v>Lumijardin</v>
      </c>
      <c r="G106" t="str">
        <f>VLOOKUP(B106,'B '!$A$2:$K$620,6,0)</f>
        <v>Hartwaren</v>
      </c>
      <c r="H106" t="str">
        <f>VLOOKUP(B106,'B '!$A$2:$K$620,7,0)</f>
        <v>Lampen &amp; Leuchten</v>
      </c>
      <c r="I106" t="str">
        <f>VLOOKUP(B106,'B '!$A$2:$K$620,8,0)</f>
        <v>LED-Solar-Lichtergirlande "Mimy" in Bunt - (L)235 cm</v>
      </c>
      <c r="J106">
        <f>VLOOKUP(B106,'B '!$A$2:$K$620,9,0)</f>
        <v>0</v>
      </c>
      <c r="K106">
        <v>1</v>
      </c>
      <c r="L106">
        <f>VLOOKUP(B106,'B '!$A$2:$K$620,11,0)</f>
        <v>24</v>
      </c>
    </row>
    <row r="107" spans="1:12" ht="16.149999999999999" customHeight="1" x14ac:dyDescent="0.25">
      <c r="A107" s="1">
        <v>21564754</v>
      </c>
      <c r="B107">
        <f>VLOOKUP(A107,'B '!$A$2:$K$620,1,0)</f>
        <v>21564754</v>
      </c>
      <c r="C107">
        <f>VLOOKUP(B107,'B '!$A$2:$K$620,2,0)</f>
        <v>42074</v>
      </c>
      <c r="D107">
        <f>VLOOKUP(B107,'B '!$A$2:$K$620,3,0)</f>
        <v>7585114</v>
      </c>
      <c r="E107">
        <f>VLOOKUP(B107,'B '!$A$2:$K$620,4,0)</f>
        <v>3760093542128</v>
      </c>
      <c r="F107" t="str">
        <f>VLOOKUP(B107,'B '!$A$2:$K$620,5,0)</f>
        <v>Lumijardin</v>
      </c>
      <c r="G107" t="str">
        <f>VLOOKUP(B107,'B '!$A$2:$K$620,6,0)</f>
        <v>Hartwaren</v>
      </c>
      <c r="H107" t="str">
        <f>VLOOKUP(B107,'B '!$A$2:$K$620,7,0)</f>
        <v>Lampen &amp; Leuchten</v>
      </c>
      <c r="I107" t="str">
        <f>VLOOKUP(B107,'B '!$A$2:$K$620,8,0)</f>
        <v>LED-Solar-Lichtergirlande "Fantasy Star" in Warmweiß - (L)515 cm</v>
      </c>
      <c r="J107">
        <f>VLOOKUP(B107,'B '!$A$2:$K$620,9,0)</f>
        <v>0</v>
      </c>
      <c r="K107">
        <v>1</v>
      </c>
      <c r="L107">
        <f>VLOOKUP(B107,'B '!$A$2:$K$620,11,0)</f>
        <v>25.5</v>
      </c>
    </row>
    <row r="108" spans="1:12" ht="16.149999999999999" customHeight="1" x14ac:dyDescent="0.25">
      <c r="A108" s="1">
        <v>29244800</v>
      </c>
      <c r="B108">
        <f>VLOOKUP(A108,'B '!$A$2:$K$620,1,0)</f>
        <v>29244800</v>
      </c>
      <c r="C108">
        <f>VLOOKUP(B108,'B '!$A$2:$K$620,2,0)</f>
        <v>59204</v>
      </c>
      <c r="D108">
        <f>VLOOKUP(B108,'B '!$A$2:$K$620,3,0)</f>
        <v>9899003</v>
      </c>
      <c r="E108">
        <f>VLOOKUP(B108,'B '!$A$2:$K$620,4,0)</f>
        <v>4260639720106</v>
      </c>
      <c r="F108" t="str">
        <f>VLOOKUP(B108,'B '!$A$2:$K$620,5,0)</f>
        <v>Kindsgut</v>
      </c>
      <c r="G108" t="str">
        <f>VLOOKUP(B108,'B '!$A$2:$K$620,6,0)</f>
        <v>Hartwaren</v>
      </c>
      <c r="H108" t="str">
        <f>VLOOKUP(B108,'B '!$A$2:$K$620,7,0)</f>
        <v>Bad</v>
      </c>
      <c r="I108" t="str">
        <f>VLOOKUP(B108,'B '!$A$2:$K$620,8,0)</f>
        <v>Kindertöpfchen in Mint - (B)34 x (H)32 x (T)28 cm</v>
      </c>
      <c r="J108">
        <f>VLOOKUP(B108,'B '!$A$2:$K$620,9,0)</f>
        <v>0</v>
      </c>
      <c r="K108">
        <v>1</v>
      </c>
      <c r="L108">
        <f>VLOOKUP(B108,'B '!$A$2:$K$620,11,0)</f>
        <v>34.99</v>
      </c>
    </row>
    <row r="109" spans="1:12" ht="16.149999999999999" customHeight="1" x14ac:dyDescent="0.25">
      <c r="A109" s="1">
        <v>25797749</v>
      </c>
      <c r="B109">
        <f>VLOOKUP(A109,'B '!$A$2:$K$620,1,0)</f>
        <v>25797749</v>
      </c>
      <c r="C109">
        <f>VLOOKUP(B109,'B '!$A$2:$K$620,2,0)</f>
        <v>48756</v>
      </c>
      <c r="D109">
        <f>VLOOKUP(B109,'B '!$A$2:$K$620,3,0)</f>
        <v>8871518</v>
      </c>
      <c r="E109">
        <f>VLOOKUP(B109,'B '!$A$2:$K$620,4,0)</f>
        <v>8681875562101</v>
      </c>
      <c r="F109" t="str">
        <f>VLOOKUP(B109,'B '!$A$2:$K$620,5,0)</f>
        <v>ABERTO DESIGN</v>
      </c>
      <c r="G109" t="str">
        <f>VLOOKUP(B109,'B '!$A$2:$K$620,6,0)</f>
        <v>Hartwaren</v>
      </c>
      <c r="H109" t="str">
        <f>VLOOKUP(B109,'B '!$A$2:$K$620,7,0)</f>
        <v>Deko</v>
      </c>
      <c r="I109" t="str">
        <f>VLOOKUP(B109,'B '!$A$2:$K$620,8,0)</f>
        <v>Wanddekor "Scrabble Set 4" - (B)95 x (H)95 cm</v>
      </c>
      <c r="J109">
        <f>VLOOKUP(B109,'B '!$A$2:$K$620,9,0)</f>
        <v>0</v>
      </c>
      <c r="K109">
        <v>1</v>
      </c>
      <c r="L109">
        <f>VLOOKUP(B109,'B '!$A$2:$K$620,11,0)</f>
        <v>112.68</v>
      </c>
    </row>
    <row r="110" spans="1:12" ht="16.149999999999999" customHeight="1" x14ac:dyDescent="0.25">
      <c r="A110" s="1">
        <v>20865258</v>
      </c>
      <c r="B110">
        <f>VLOOKUP(A110,'B '!$A$2:$K$620,1,0)</f>
        <v>20865258</v>
      </c>
      <c r="C110">
        <f>VLOOKUP(B110,'B '!$A$2:$K$620,2,0)</f>
        <v>42072</v>
      </c>
      <c r="D110">
        <f>VLOOKUP(B110,'B '!$A$2:$K$620,3,0)</f>
        <v>7386277</v>
      </c>
      <c r="E110">
        <f>VLOOKUP(B110,'B '!$A$2:$K$620,4,0)</f>
        <v>3760093541114</v>
      </c>
      <c r="F110" t="str">
        <f>VLOOKUP(B110,'B '!$A$2:$K$620,5,0)</f>
        <v>Lumijardin</v>
      </c>
      <c r="G110" t="str">
        <f>VLOOKUP(B110,'B '!$A$2:$K$620,6,0)</f>
        <v>Hartwaren</v>
      </c>
      <c r="H110" t="str">
        <f>VLOOKUP(B110,'B '!$A$2:$K$620,7,0)</f>
        <v>Lampen &amp; Leuchten</v>
      </c>
      <c r="I110" t="str">
        <f>VLOOKUP(B110,'B '!$A$2:$K$620,8,0)</f>
        <v>LED-Solarleuchte "Thy" in Schwarz - (B)16 x (H)17 cm</v>
      </c>
      <c r="J110">
        <f>VLOOKUP(B110,'B '!$A$2:$K$620,9,0)</f>
        <v>0</v>
      </c>
      <c r="K110">
        <v>1</v>
      </c>
      <c r="L110">
        <f>VLOOKUP(B110,'B '!$A$2:$K$620,11,0)</f>
        <v>66.64</v>
      </c>
    </row>
    <row r="111" spans="1:12" ht="16.149999999999999" customHeight="1" x14ac:dyDescent="0.25">
      <c r="A111" s="1">
        <v>21541121</v>
      </c>
      <c r="B111">
        <f>VLOOKUP(A111,'B '!$A$2:$K$620,1,0)</f>
        <v>21541121</v>
      </c>
      <c r="C111">
        <f>VLOOKUP(B111,'B '!$A$2:$K$620,2,0)</f>
        <v>42264</v>
      </c>
      <c r="D111">
        <f>VLOOKUP(B111,'B '!$A$2:$K$620,3,0)</f>
        <v>7578217</v>
      </c>
      <c r="E111">
        <f>VLOOKUP(B111,'B '!$A$2:$K$620,4,0)</f>
        <v>4002541572134</v>
      </c>
      <c r="F111" t="str">
        <f>VLOOKUP(B111,'B '!$A$2:$K$620,5,0)</f>
        <v>LEONARDO</v>
      </c>
      <c r="G111" t="str">
        <f>VLOOKUP(B111,'B '!$A$2:$K$620,6,0)</f>
        <v>Hartwaren</v>
      </c>
      <c r="H111" t="str">
        <f>VLOOKUP(B111,'B '!$A$2:$K$620,7,0)</f>
        <v>Kochen und Zubereiten</v>
      </c>
      <c r="I111" t="str">
        <f>VLOOKUP(B111,'B '!$A$2:$K$620,8,0)</f>
        <v>Sprossenglas "Kitchen" in Grün - (H)20 x Ø 13,7 cm</v>
      </c>
      <c r="J111">
        <f>VLOOKUP(B111,'B '!$A$2:$K$620,9,0)</f>
        <v>0</v>
      </c>
      <c r="K111">
        <v>1</v>
      </c>
      <c r="L111">
        <f>VLOOKUP(B111,'B '!$A$2:$K$620,11,0)</f>
        <v>22.99</v>
      </c>
    </row>
    <row r="112" spans="1:12" ht="16.149999999999999" customHeight="1" x14ac:dyDescent="0.25">
      <c r="A112" s="1">
        <v>19944186</v>
      </c>
      <c r="B112">
        <f>VLOOKUP(A112,'B '!$A$2:$K$620,1,0)</f>
        <v>19944186</v>
      </c>
      <c r="C112">
        <f>VLOOKUP(B112,'B '!$A$2:$K$620,2,0)</f>
        <v>40096</v>
      </c>
      <c r="D112">
        <f>VLOOKUP(B112,'B '!$A$2:$K$620,3,0)</f>
        <v>7116095</v>
      </c>
      <c r="E112">
        <f>VLOOKUP(B112,'B '!$A$2:$K$620,4,0)</f>
        <v>4008033485685</v>
      </c>
      <c r="F112" t="str">
        <f>VLOOKUP(B112,'B '!$A$2:$K$620,5,0)</f>
        <v>Fackelmann</v>
      </c>
      <c r="G112" t="str">
        <f>VLOOKUP(B112,'B '!$A$2:$K$620,6,0)</f>
        <v>Hartwaren</v>
      </c>
      <c r="H112" t="str">
        <f>VLOOKUP(B112,'B '!$A$2:$K$620,7,0)</f>
        <v>Kochen und Zubereiten</v>
      </c>
      <c r="I112" t="str">
        <f>VLOOKUP(B112,'B '!$A$2:$K$620,8,0)</f>
        <v>Mozzarella-/ Eischneider in Silber - Ø 14 cm</v>
      </c>
      <c r="J112">
        <f>VLOOKUP(B112,'B '!$A$2:$K$620,9,0)</f>
        <v>0</v>
      </c>
      <c r="K112">
        <v>1</v>
      </c>
      <c r="L112">
        <f>VLOOKUP(B112,'B '!$A$2:$K$620,11,0)</f>
        <v>7.99</v>
      </c>
    </row>
    <row r="113" spans="1:12" ht="16.149999999999999" customHeight="1" x14ac:dyDescent="0.25">
      <c r="A113" s="1">
        <v>28966778</v>
      </c>
      <c r="B113">
        <f>VLOOKUP(A113,'B '!$A$2:$K$620,1,0)</f>
        <v>28966778</v>
      </c>
      <c r="C113">
        <f>VLOOKUP(B113,'B '!$A$2:$K$620,2,0)</f>
        <v>53456</v>
      </c>
      <c r="D113">
        <f>VLOOKUP(B113,'B '!$A$2:$K$620,3,0)</f>
        <v>9829697</v>
      </c>
      <c r="E113">
        <f>VLOOKUP(B113,'B '!$A$2:$K$620,4,0)</f>
        <v>8717285174167</v>
      </c>
      <c r="F113" t="str">
        <f>VLOOKUP(B113,'B '!$A$2:$K$620,5,0)</f>
        <v>Good Morning</v>
      </c>
      <c r="G113" t="str">
        <f>VLOOKUP(B113,'B '!$A$2:$K$620,6,0)</f>
        <v>Hartwaren</v>
      </c>
      <c r="H113" t="str">
        <f>VLOOKUP(B113,'B '!$A$2:$K$620,7,0)</f>
        <v>Heimtextilien</v>
      </c>
      <c r="I113" t="str">
        <f>VLOOKUP(B113,'B '!$A$2:$K$620,8,0)</f>
        <v>Bettwäsche-Set "Vintage" in Hellblau</v>
      </c>
      <c r="J113" t="str">
        <f>VLOOKUP(B113,'B '!$A$2:$K$620,9,0)</f>
        <v>140x200/220 cm</v>
      </c>
      <c r="K113">
        <v>1</v>
      </c>
      <c r="L113">
        <f>VLOOKUP(B113,'B '!$A$2:$K$620,11,0)</f>
        <v>34.950000000000003</v>
      </c>
    </row>
    <row r="114" spans="1:12" ht="16.149999999999999" customHeight="1" x14ac:dyDescent="0.25">
      <c r="A114" s="1">
        <v>20817147</v>
      </c>
      <c r="B114">
        <f>VLOOKUP(A114,'B '!$A$2:$K$620,1,0)</f>
        <v>20817147</v>
      </c>
      <c r="C114">
        <f>VLOOKUP(B114,'B '!$A$2:$K$620,2,0)</f>
        <v>40434</v>
      </c>
      <c r="D114">
        <f>VLOOKUP(B114,'B '!$A$2:$K$620,3,0)</f>
        <v>7371556</v>
      </c>
      <c r="E114">
        <f>VLOOKUP(B114,'B '!$A$2:$K$620,4,0)</f>
        <v>4008838279380</v>
      </c>
      <c r="F114" t="str">
        <f>VLOOKUP(B114,'B '!$A$2:$K$620,5,0)</f>
        <v>Wenko</v>
      </c>
      <c r="G114" t="str">
        <f>VLOOKUP(B114,'B '!$A$2:$K$620,6,0)</f>
        <v>Hartwaren</v>
      </c>
      <c r="H114" t="str">
        <f>VLOOKUP(B114,'B '!$A$2:$K$620,7,0)</f>
        <v>Aufbewahren &amp; Servieren</v>
      </c>
      <c r="I114" t="str">
        <f>VLOOKUP(B114,'B '!$A$2:$K$620,8,0)</f>
        <v>Aufbewahrungsdose "Lorca" in Blau/ Weiß - 950 ml</v>
      </c>
      <c r="J114">
        <f>VLOOKUP(B114,'B '!$A$2:$K$620,9,0)</f>
        <v>0</v>
      </c>
      <c r="K114">
        <f>VLOOKUP(B114,'B '!$A$2:$K$620,10,0)</f>
        <v>1</v>
      </c>
      <c r="L114">
        <f>VLOOKUP(B114,'B '!$A$2:$K$620,11,0)</f>
        <v>9.99</v>
      </c>
    </row>
    <row r="115" spans="1:12" ht="16.149999999999999" customHeight="1" x14ac:dyDescent="0.25">
      <c r="A115" s="1">
        <v>21556787</v>
      </c>
      <c r="B115">
        <f>VLOOKUP(A115,'B '!$A$2:$K$620,1,0)</f>
        <v>21556787</v>
      </c>
      <c r="C115">
        <f>VLOOKUP(B115,'B '!$A$2:$K$620,2,0)</f>
        <v>44838</v>
      </c>
      <c r="D115">
        <f>VLOOKUP(B115,'B '!$A$2:$K$620,3,0)</f>
        <v>7583005</v>
      </c>
      <c r="E115">
        <f>VLOOKUP(B115,'B '!$A$2:$K$620,4,0)</f>
        <v>4020607626683</v>
      </c>
      <c r="F115" t="str">
        <f>VLOOKUP(B115,'B '!$A$2:$K$620,5,0)</f>
        <v>Boltze</v>
      </c>
      <c r="G115" t="str">
        <f>VLOOKUP(B115,'B '!$A$2:$K$620,6,0)</f>
        <v>Hartwaren</v>
      </c>
      <c r="H115" t="str">
        <f>VLOOKUP(B115,'B '!$A$2:$K$620,7,0)</f>
        <v>Deko</v>
      </c>
      <c r="I115" t="str">
        <f>VLOOKUP(B115,'B '!$A$2:$K$620,8,0)</f>
        <v>LED-Laterne "Zuma" in Braun - (H)33 x Ø 18 cm</v>
      </c>
      <c r="J115">
        <f>VLOOKUP(B115,'B '!$A$2:$K$620,9,0)</f>
        <v>0</v>
      </c>
      <c r="K115">
        <v>1</v>
      </c>
      <c r="L115">
        <f>VLOOKUP(B115,'B '!$A$2:$K$620,11,0)</f>
        <v>36.5</v>
      </c>
    </row>
    <row r="116" spans="1:12" ht="16.149999999999999" customHeight="1" x14ac:dyDescent="0.25">
      <c r="A116" s="1">
        <v>18657284</v>
      </c>
      <c r="B116">
        <f>VLOOKUP(A116,'B '!$A$2:$K$620,1,0)</f>
        <v>18657284</v>
      </c>
      <c r="C116">
        <f>VLOOKUP(B116,'B '!$A$2:$K$620,2,0)</f>
        <v>39064</v>
      </c>
      <c r="D116">
        <f>VLOOKUP(B116,'B '!$A$2:$K$620,3,0)</f>
        <v>6731537</v>
      </c>
      <c r="E116">
        <f>VLOOKUP(B116,'B '!$A$2:$K$620,4,0)</f>
        <v>8681875072600</v>
      </c>
      <c r="F116" t="str">
        <f>VLOOKUP(B116,'B '!$A$2:$K$620,5,0)</f>
        <v>Evila</v>
      </c>
      <c r="G116" t="str">
        <f>VLOOKUP(B116,'B '!$A$2:$K$620,6,0)</f>
        <v>Hartwaren</v>
      </c>
      <c r="H116" t="str">
        <f>VLOOKUP(B116,'B '!$A$2:$K$620,7,0)</f>
        <v>Deko</v>
      </c>
      <c r="I116" t="str">
        <f>VLOOKUP(B116,'B '!$A$2:$K$620,8,0)</f>
        <v>4er-Set: Memoboards "Aa066" in Natur - (B)15 x (H)15 cm</v>
      </c>
      <c r="J116">
        <f>VLOOKUP(B116,'B '!$A$2:$K$620,9,0)</f>
        <v>0</v>
      </c>
      <c r="K116">
        <v>1</v>
      </c>
      <c r="L116">
        <f>VLOOKUP(B116,'B '!$A$2:$K$620,11,0)</f>
        <v>87.45</v>
      </c>
    </row>
    <row r="117" spans="1:12" ht="16.149999999999999" customHeight="1" x14ac:dyDescent="0.25">
      <c r="A117" s="1">
        <v>21564757</v>
      </c>
      <c r="B117">
        <f>VLOOKUP(A117,'B '!$A$2:$K$620,1,0)</f>
        <v>21564757</v>
      </c>
      <c r="C117">
        <f>VLOOKUP(B117,'B '!$A$2:$K$620,2,0)</f>
        <v>42074</v>
      </c>
      <c r="D117">
        <f>VLOOKUP(B117,'B '!$A$2:$K$620,3,0)</f>
        <v>7585117</v>
      </c>
      <c r="E117">
        <f>VLOOKUP(B117,'B '!$A$2:$K$620,4,0)</f>
        <v>3760093542142</v>
      </c>
      <c r="F117" t="str">
        <f>VLOOKUP(B117,'B '!$A$2:$K$620,5,0)</f>
        <v>Lumijardin</v>
      </c>
      <c r="G117" t="str">
        <f>VLOOKUP(B117,'B '!$A$2:$K$620,6,0)</f>
        <v>Hartwaren</v>
      </c>
      <c r="H117" t="str">
        <f>VLOOKUP(B117,'B '!$A$2:$K$620,7,0)</f>
        <v>Lampen &amp; Leuchten</v>
      </c>
      <c r="I117" t="str">
        <f>VLOOKUP(B117,'B '!$A$2:$K$620,8,0)</f>
        <v>LED-Solar-Lichtergirlande "Mimy" in Bunt - (L)235 cm</v>
      </c>
      <c r="J117">
        <f>VLOOKUP(B117,'B '!$A$2:$K$620,9,0)</f>
        <v>0</v>
      </c>
      <c r="K117">
        <v>1</v>
      </c>
      <c r="L117">
        <f>VLOOKUP(B117,'B '!$A$2:$K$620,11,0)</f>
        <v>24</v>
      </c>
    </row>
    <row r="118" spans="1:12" ht="16.149999999999999" customHeight="1" x14ac:dyDescent="0.25">
      <c r="A118" s="1">
        <v>21564758</v>
      </c>
      <c r="B118">
        <f>VLOOKUP(A118,'B '!$A$2:$K$620,1,0)</f>
        <v>21564758</v>
      </c>
      <c r="C118">
        <f>VLOOKUP(B118,'B '!$A$2:$K$620,2,0)</f>
        <v>42074</v>
      </c>
      <c r="D118">
        <f>VLOOKUP(B118,'B '!$A$2:$K$620,3,0)</f>
        <v>7585118</v>
      </c>
      <c r="E118">
        <f>VLOOKUP(B118,'B '!$A$2:$K$620,4,0)</f>
        <v>3760093541909</v>
      </c>
      <c r="F118" t="str">
        <f>VLOOKUP(B118,'B '!$A$2:$K$620,5,0)</f>
        <v>Lumijardin</v>
      </c>
      <c r="G118" t="str">
        <f>VLOOKUP(B118,'B '!$A$2:$K$620,6,0)</f>
        <v>Hartwaren</v>
      </c>
      <c r="H118" t="str">
        <f>VLOOKUP(B118,'B '!$A$2:$K$620,7,0)</f>
        <v>Lampen &amp; Leuchten</v>
      </c>
      <c r="I118" t="str">
        <f>VLOOKUP(B118,'B '!$A$2:$K$620,8,0)</f>
        <v>LED-Solar-Lichtergirlande "Detroit" in Schwarz - (L)500 cm</v>
      </c>
      <c r="J118">
        <f>VLOOKUP(B118,'B '!$A$2:$K$620,9,0)</f>
        <v>0</v>
      </c>
      <c r="K118">
        <v>1</v>
      </c>
      <c r="L118">
        <f>VLOOKUP(B118,'B '!$A$2:$K$620,11,0)</f>
        <v>26.7</v>
      </c>
    </row>
    <row r="119" spans="1:12" ht="16.149999999999999" customHeight="1" x14ac:dyDescent="0.25">
      <c r="A119" s="1">
        <v>19040975</v>
      </c>
      <c r="B119">
        <f>VLOOKUP(A119,'B '!$A$2:$K$620,1,0)</f>
        <v>19040975</v>
      </c>
      <c r="C119">
        <f>VLOOKUP(B119,'B '!$A$2:$K$620,2,0)</f>
        <v>33738</v>
      </c>
      <c r="D119">
        <f>VLOOKUP(B119,'B '!$A$2:$K$620,3,0)</f>
        <v>6848846</v>
      </c>
      <c r="E119">
        <f>VLOOKUP(B119,'B '!$A$2:$K$620,4,0)</f>
        <v>4013833016724</v>
      </c>
      <c r="F119" t="str">
        <f>VLOOKUP(B119,'B '!$A$2:$K$620,5,0)</f>
        <v>GRUNDIG</v>
      </c>
      <c r="G119" t="str">
        <f>VLOOKUP(B119,'B '!$A$2:$K$620,6,0)</f>
        <v>Hartwaren</v>
      </c>
      <c r="H119" t="str">
        <f>VLOOKUP(B119,'B '!$A$2:$K$620,7,0)</f>
        <v>Technik</v>
      </c>
      <c r="I119" t="str">
        <f>VLOOKUP(B119,'B '!$A$2:$K$620,8,0)</f>
        <v>Haartrockner in Schwarz</v>
      </c>
      <c r="J119">
        <f>VLOOKUP(B119,'B '!$A$2:$K$620,9,0)</f>
        <v>0</v>
      </c>
      <c r="K119">
        <v>1</v>
      </c>
      <c r="L119">
        <f>VLOOKUP(B119,'B '!$A$2:$K$620,11,0)</f>
        <v>49.99</v>
      </c>
    </row>
    <row r="120" spans="1:12" ht="16.149999999999999" customHeight="1" x14ac:dyDescent="0.25">
      <c r="A120" s="1">
        <v>18094361</v>
      </c>
      <c r="B120">
        <f>VLOOKUP(A120,'B '!$A$2:$K$620,1,0)</f>
        <v>18094361</v>
      </c>
      <c r="C120">
        <f>VLOOKUP(B120,'B '!$A$2:$K$620,2,0)</f>
        <v>37475</v>
      </c>
      <c r="D120">
        <f>VLOOKUP(B120,'B '!$A$2:$K$620,3,0)</f>
        <v>6566724</v>
      </c>
      <c r="E120">
        <f>VLOOKUP(B120,'B '!$A$2:$K$620,4,0)</f>
        <v>4033477210777</v>
      </c>
      <c r="F120" t="str">
        <f>VLOOKUP(B120,'B '!$A$2:$K$620,5,0)</f>
        <v>moses.</v>
      </c>
      <c r="G120" t="str">
        <f>VLOOKUP(B120,'B '!$A$2:$K$620,6,0)</f>
        <v>Hartwaren</v>
      </c>
      <c r="H120" t="str">
        <f>VLOOKUP(B120,'B '!$A$2:$K$620,7,0)</f>
        <v>Spielwaren</v>
      </c>
      <c r="I120" t="str">
        <f>VLOOKUP(B120,'B '!$A$2:$K$620,8,0)</f>
        <v>Kartenset "50 lustige Bilderrätsel für Knobelfreunde" - ab 6 Jahren</v>
      </c>
      <c r="J120">
        <f>VLOOKUP(B120,'B '!$A$2:$K$620,9,0)</f>
        <v>0</v>
      </c>
      <c r="K120">
        <v>1</v>
      </c>
      <c r="L120">
        <f>VLOOKUP(B120,'B '!$A$2:$K$620,11,0)</f>
        <v>7.95</v>
      </c>
    </row>
    <row r="121" spans="1:12" ht="16.149999999999999" customHeight="1" x14ac:dyDescent="0.25">
      <c r="A121" s="1">
        <v>21475759</v>
      </c>
      <c r="B121">
        <f>VLOOKUP(A121,'B '!$A$2:$K$620,1,0)</f>
        <v>21475759</v>
      </c>
      <c r="C121">
        <f>VLOOKUP(B121,'B '!$A$2:$K$620,2,0)</f>
        <v>45502</v>
      </c>
      <c r="D121">
        <f>VLOOKUP(B121,'B '!$A$2:$K$620,3,0)</f>
        <v>7558731</v>
      </c>
      <c r="E121">
        <f>VLOOKUP(B121,'B '!$A$2:$K$620,4,0)</f>
        <v>3760293961569</v>
      </c>
      <c r="F121" t="str">
        <f>VLOOKUP(B121,'B '!$A$2:$K$620,5,0)</f>
        <v>Björn</v>
      </c>
      <c r="G121" t="str">
        <f>VLOOKUP(B121,'B '!$A$2:$K$620,6,0)</f>
        <v>Hartwaren</v>
      </c>
      <c r="H121" t="str">
        <f>VLOOKUP(B121,'B '!$A$2:$K$620,7,0)</f>
        <v>Gedeckter Tisch</v>
      </c>
      <c r="I121" t="str">
        <f>VLOOKUP(B121,'B '!$A$2:$K$620,8,0)</f>
        <v>2er-Set: Becher "Dark Wave" in Dunkelblau - 300 ml</v>
      </c>
      <c r="J121">
        <f>VLOOKUP(B121,'B '!$A$2:$K$620,9,0)</f>
        <v>0</v>
      </c>
      <c r="K121">
        <v>1</v>
      </c>
      <c r="L121">
        <f>VLOOKUP(B121,'B '!$A$2:$K$620,11,0)</f>
        <v>19.899999999999999</v>
      </c>
    </row>
    <row r="122" spans="1:12" ht="16.149999999999999" customHeight="1" x14ac:dyDescent="0.25">
      <c r="A122" s="1">
        <v>25987665</v>
      </c>
      <c r="B122">
        <f>VLOOKUP(A122,'B '!$A$2:$K$620,1,0)</f>
        <v>25987665</v>
      </c>
      <c r="C122">
        <f>VLOOKUP(B122,'B '!$A$2:$K$620,2,0)</f>
        <v>48306</v>
      </c>
      <c r="D122">
        <f>VLOOKUP(B122,'B '!$A$2:$K$620,3,0)</f>
        <v>8924907</v>
      </c>
      <c r="E122">
        <f>VLOOKUP(B122,'B '!$A$2:$K$620,4,0)</f>
        <v>4008838507100</v>
      </c>
      <c r="F122" t="str">
        <f>VLOOKUP(B122,'B '!$A$2:$K$620,5,0)</f>
        <v>Wenko</v>
      </c>
      <c r="G122" t="str">
        <f>VLOOKUP(B122,'B '!$A$2:$K$620,6,0)</f>
        <v>Hartwaren</v>
      </c>
      <c r="H122" t="str">
        <f>VLOOKUP(B122,'B '!$A$2:$K$620,7,0)</f>
        <v>Kochen und Zubereiten</v>
      </c>
      <c r="I122" t="str">
        <f>VLOOKUP(B122,'B '!$A$2:$K$620,8,0)</f>
        <v>Papierrollenhalter "Katze" in Schwarz - (H)30 x Ø 15 cm</v>
      </c>
      <c r="J122">
        <f>VLOOKUP(B122,'B '!$A$2:$K$620,9,0)</f>
        <v>0</v>
      </c>
      <c r="K122">
        <v>1</v>
      </c>
      <c r="L122">
        <f>VLOOKUP(B122,'B '!$A$2:$K$620,11,0)</f>
        <v>12.99</v>
      </c>
    </row>
    <row r="123" spans="1:12" ht="16.149999999999999" customHeight="1" x14ac:dyDescent="0.25">
      <c r="A123" s="1">
        <v>27412318</v>
      </c>
      <c r="B123">
        <f>VLOOKUP(A123,'B '!$A$2:$K$620,1,0)</f>
        <v>27412318</v>
      </c>
      <c r="C123">
        <f>VLOOKUP(B123,'B '!$A$2:$K$620,2,0)</f>
        <v>49877</v>
      </c>
      <c r="D123">
        <f>VLOOKUP(B123,'B '!$A$2:$K$620,3,0)</f>
        <v>9374404</v>
      </c>
      <c r="E123">
        <f>VLOOKUP(B123,'B '!$A$2:$K$620,4,0)</f>
        <v>4002541573926</v>
      </c>
      <c r="F123" t="str">
        <f>VLOOKUP(B123,'B '!$A$2:$K$620,5,0)</f>
        <v>LEONARDO</v>
      </c>
      <c r="G123" t="str">
        <f>VLOOKUP(B123,'B '!$A$2:$K$620,6,0)</f>
        <v>Hartwaren</v>
      </c>
      <c r="H123" t="str">
        <f>VLOOKUP(B123,'B '!$A$2:$K$620,7,0)</f>
        <v>Gedeckter Tisch</v>
      </c>
      <c r="I123" t="str">
        <f>VLOOKUP(B123,'B '!$A$2:$K$620,8,0)</f>
        <v>6er-Set: Gläser "Skip" - 270 ml</v>
      </c>
      <c r="J123">
        <f>VLOOKUP(B123,'B '!$A$2:$K$620,9,0)</f>
        <v>0</v>
      </c>
      <c r="K123">
        <v>1</v>
      </c>
      <c r="L123">
        <f>VLOOKUP(B123,'B '!$A$2:$K$620,11,0)</f>
        <v>13.74</v>
      </c>
    </row>
    <row r="124" spans="1:12" ht="16.149999999999999" customHeight="1" x14ac:dyDescent="0.25">
      <c r="A124" s="1">
        <v>20711405</v>
      </c>
      <c r="B124">
        <f>VLOOKUP(A124,'B '!$A$2:$K$620,1,0)</f>
        <v>20711405</v>
      </c>
      <c r="C124">
        <f>VLOOKUP(B124,'B '!$A$2:$K$620,2,0)</f>
        <v>7424</v>
      </c>
      <c r="D124">
        <f>VLOOKUP(B124,'B '!$A$2:$K$620,3,0)</f>
        <v>7346599</v>
      </c>
      <c r="E124">
        <f>VLOOKUP(B124,'B '!$A$2:$K$620,4,0)</f>
        <v>4008455016719</v>
      </c>
      <c r="F124" t="str">
        <f>VLOOKUP(B124,'B '!$A$2:$K$620,5,0)</f>
        <v>Dr. Beckmann</v>
      </c>
      <c r="G124" t="str">
        <f>VLOOKUP(B124,'B '!$A$2:$K$620,6,0)</f>
        <v>Hartwaren</v>
      </c>
      <c r="H124" t="str">
        <f>VLOOKUP(B124,'B '!$A$2:$K$620,7,0)</f>
        <v>Haushaltswaren</v>
      </c>
      <c r="I124" t="str">
        <f>VLOOKUP(B124,'B '!$A$2:$K$620,8,0)</f>
        <v>Farb- &amp; Schmutzfangtücher, 44 Stück</v>
      </c>
      <c r="J124">
        <f>VLOOKUP(B124,'B '!$A$2:$K$620,9,0)</f>
        <v>0</v>
      </c>
      <c r="K124">
        <v>1</v>
      </c>
      <c r="L124">
        <f>VLOOKUP(B124,'B '!$A$2:$K$620,11,0)</f>
        <v>3.99</v>
      </c>
    </row>
    <row r="125" spans="1:12" ht="16.149999999999999" customHeight="1" x14ac:dyDescent="0.25">
      <c r="A125" s="1">
        <v>20977163</v>
      </c>
      <c r="B125">
        <f>VLOOKUP(A125,'B '!$A$2:$K$620,1,0)</f>
        <v>20977163</v>
      </c>
      <c r="C125">
        <f>VLOOKUP(B125,'B '!$A$2:$K$620,2,0)</f>
        <v>43302</v>
      </c>
      <c r="D125">
        <f>VLOOKUP(B125,'B '!$A$2:$K$620,3,0)</f>
        <v>7418379</v>
      </c>
      <c r="E125">
        <f>VLOOKUP(B125,'B '!$A$2:$K$620,4,0)</f>
        <v>5413184690083</v>
      </c>
      <c r="F125" t="str">
        <f>VLOOKUP(B125,'B '!$A$2:$K$620,5,0)</f>
        <v>KitchenAid</v>
      </c>
      <c r="G125" t="str">
        <f>VLOOKUP(B125,'B '!$A$2:$K$620,6,0)</f>
        <v>Hartwaren</v>
      </c>
      <c r="H125" t="str">
        <f>VLOOKUP(B125,'B '!$A$2:$K$620,7,0)</f>
        <v>Küchenelektronik</v>
      </c>
      <c r="I125" t="str">
        <f>VLOOKUP(B125,'B '!$A$2:$K$620,8,0)</f>
        <v>Knethaken "5K7DH" in Grau</v>
      </c>
      <c r="J125">
        <f>VLOOKUP(B125,'B '!$A$2:$K$620,9,0)</f>
        <v>0</v>
      </c>
      <c r="K125">
        <v>1</v>
      </c>
      <c r="L125">
        <f>VLOOKUP(B125,'B '!$A$2:$K$620,11,0)</f>
        <v>26</v>
      </c>
    </row>
    <row r="126" spans="1:12" ht="16.149999999999999" customHeight="1" x14ac:dyDescent="0.25">
      <c r="A126" s="1">
        <v>29640462</v>
      </c>
      <c r="B126">
        <f>VLOOKUP(A126,'B '!$A$2:$K$620,1,0)</f>
        <v>29640462</v>
      </c>
      <c r="C126">
        <f>VLOOKUP(B126,'B '!$A$2:$K$620,2,0)</f>
        <v>61414</v>
      </c>
      <c r="D126">
        <f>VLOOKUP(B126,'B '!$A$2:$K$620,3,0)</f>
        <v>10012897</v>
      </c>
      <c r="E126">
        <f>VLOOKUP(B126,'B '!$A$2:$K$620,4,0)</f>
        <v>4008838301791</v>
      </c>
      <c r="F126" t="str">
        <f>VLOOKUP(B126,'B '!$A$2:$K$620,5,0)</f>
        <v>Wenko</v>
      </c>
      <c r="G126" t="str">
        <f>VLOOKUP(B126,'B '!$A$2:$K$620,6,0)</f>
        <v>Hartwaren</v>
      </c>
      <c r="H126" t="str">
        <f>VLOOKUP(B126,'B '!$A$2:$K$620,7,0)</f>
        <v>Haushaltswaren</v>
      </c>
      <c r="I126" t="str">
        <f>VLOOKUP(B126,'B '!$A$2:$K$620,8,0)</f>
        <v>Treteimer "Tortona" in Weiß/ Hellbraun - 3 l</v>
      </c>
      <c r="J126">
        <f>VLOOKUP(B126,'B '!$A$2:$K$620,9,0)</f>
        <v>0</v>
      </c>
      <c r="K126">
        <v>1</v>
      </c>
      <c r="L126">
        <f>VLOOKUP(B126,'B '!$A$2:$K$620,11,0)</f>
        <v>24.99</v>
      </c>
    </row>
    <row r="127" spans="1:12" ht="16.149999999999999" customHeight="1" x14ac:dyDescent="0.25">
      <c r="A127" s="1">
        <v>29830285</v>
      </c>
      <c r="B127">
        <f>VLOOKUP(A127,'B '!$A$2:$K$620,1,0)</f>
        <v>29830285</v>
      </c>
      <c r="C127">
        <f>VLOOKUP(B127,'B '!$A$2:$K$620,2,0)</f>
        <v>53663</v>
      </c>
      <c r="D127">
        <f>VLOOKUP(B127,'B '!$A$2:$K$620,3,0)</f>
        <v>10091398</v>
      </c>
      <c r="E127">
        <f>VLOOKUP(B127,'B '!$A$2:$K$620,4,0)</f>
        <v>5709513262114</v>
      </c>
      <c r="F127" t="str">
        <f>VLOOKUP(B127,'B '!$A$2:$K$620,5,0)</f>
        <v>Rosendahl</v>
      </c>
      <c r="G127" t="str">
        <f>VLOOKUP(B127,'B '!$A$2:$K$620,6,0)</f>
        <v>Hartwaren</v>
      </c>
      <c r="H127" t="str">
        <f>VLOOKUP(B127,'B '!$A$2:$K$620,7,0)</f>
        <v>Lampen &amp; Leuchten</v>
      </c>
      <c r="I127" t="str">
        <f>VLOOKUP(B127,'B '!$A$2:$K$620,8,0)</f>
        <v>LED-Dekoleuchte "Soft Spot" in Creme - Ø 11 cm</v>
      </c>
      <c r="J127">
        <f>VLOOKUP(B127,'B '!$A$2:$K$620,9,0)</f>
        <v>0</v>
      </c>
      <c r="K127">
        <v>1</v>
      </c>
      <c r="L127">
        <f>VLOOKUP(B127,'B '!$A$2:$K$620,11,0)</f>
        <v>42.95</v>
      </c>
    </row>
    <row r="128" spans="1:12" ht="16.149999999999999" customHeight="1" x14ac:dyDescent="0.25">
      <c r="A128" s="1">
        <v>21116230</v>
      </c>
      <c r="B128">
        <f>VLOOKUP(A128,'B '!$A$2:$K$620,1,0)</f>
        <v>21116230</v>
      </c>
      <c r="C128">
        <f>VLOOKUP(B128,'B '!$A$2:$K$620,2,0)</f>
        <v>44791</v>
      </c>
      <c r="D128">
        <f>VLOOKUP(B128,'B '!$A$2:$K$620,3,0)</f>
        <v>7459295</v>
      </c>
      <c r="E128">
        <f>VLOOKUP(B128,'B '!$A$2:$K$620,4,0)</f>
        <v>3700407999446</v>
      </c>
      <c r="F128" t="str">
        <f>VLOOKUP(B128,'B '!$A$2:$K$620,5,0)</f>
        <v>Anticline</v>
      </c>
      <c r="G128" t="str">
        <f>VLOOKUP(B128,'B '!$A$2:$K$620,6,0)</f>
        <v>Hartwaren</v>
      </c>
      <c r="H128" t="str">
        <f>VLOOKUP(B128,'B '!$A$2:$K$620,7,0)</f>
        <v>Gedeckter Tisch</v>
      </c>
      <c r="I128" t="str">
        <f>VLOOKUP(B128,'B '!$A$2:$K$620,8,0)</f>
        <v>Wandflaschenöffner in Braun - (B)24 x (H)34 x (T)9,5 cm</v>
      </c>
      <c r="J128">
        <f>VLOOKUP(B128,'B '!$A$2:$K$620,9,0)</f>
        <v>0</v>
      </c>
      <c r="K128">
        <v>1</v>
      </c>
      <c r="L128">
        <f>VLOOKUP(B128,'B '!$A$2:$K$620,11,0)</f>
        <v>45.9</v>
      </c>
    </row>
    <row r="129" spans="1:12" ht="16.149999999999999" customHeight="1" x14ac:dyDescent="0.25">
      <c r="A129" s="1">
        <v>18412061</v>
      </c>
      <c r="B129">
        <f>VLOOKUP(A129,'B '!$A$2:$K$620,1,0)</f>
        <v>18412061</v>
      </c>
      <c r="C129">
        <f>VLOOKUP(B129,'B '!$A$2:$K$620,2,0)</f>
        <v>38100</v>
      </c>
      <c r="D129">
        <f>VLOOKUP(B129,'B '!$A$2:$K$620,3,0)</f>
        <v>6658540</v>
      </c>
      <c r="E129">
        <f>VLOOKUP(B129,'B '!$A$2:$K$620,4,0)</f>
        <v>673534403151</v>
      </c>
      <c r="F129" t="str">
        <f>VLOOKUP(B129,'B '!$A$2:$K$620,5,0)</f>
        <v>Paw Patrol</v>
      </c>
      <c r="G129" t="str">
        <f>VLOOKUP(B129,'B '!$A$2:$K$620,6,0)</f>
        <v>Hartwaren</v>
      </c>
      <c r="H129" t="str">
        <f>VLOOKUP(B129,'B '!$A$2:$K$620,7,0)</f>
        <v>Spielwaren</v>
      </c>
      <c r="I129" t="str">
        <f>VLOOKUP(B129,'B '!$A$2:$K$620,8,0)</f>
        <v>3in1-Taschenlampe "Paw Patrol" - ab 3 Jahren</v>
      </c>
      <c r="J129">
        <f>VLOOKUP(B129,'B '!$A$2:$K$620,9,0)</f>
        <v>0</v>
      </c>
      <c r="K129">
        <v>1</v>
      </c>
      <c r="L129">
        <f>VLOOKUP(B129,'B '!$A$2:$K$620,11,0)</f>
        <v>8.49</v>
      </c>
    </row>
    <row r="130" spans="1:12" ht="16.149999999999999" customHeight="1" x14ac:dyDescent="0.25">
      <c r="A130" s="1">
        <v>27412318</v>
      </c>
      <c r="B130">
        <f>VLOOKUP(A130,'B '!$A$2:$K$620,1,0)</f>
        <v>27412318</v>
      </c>
      <c r="C130">
        <f>VLOOKUP(B130,'B '!$A$2:$K$620,2,0)</f>
        <v>49877</v>
      </c>
      <c r="D130">
        <f>VLOOKUP(B130,'B '!$A$2:$K$620,3,0)</f>
        <v>9374404</v>
      </c>
      <c r="E130">
        <f>VLOOKUP(B130,'B '!$A$2:$K$620,4,0)</f>
        <v>4002541573926</v>
      </c>
      <c r="F130" t="str">
        <f>VLOOKUP(B130,'B '!$A$2:$K$620,5,0)</f>
        <v>LEONARDO</v>
      </c>
      <c r="G130" t="str">
        <f>VLOOKUP(B130,'B '!$A$2:$K$620,6,0)</f>
        <v>Hartwaren</v>
      </c>
      <c r="H130" t="str">
        <f>VLOOKUP(B130,'B '!$A$2:$K$620,7,0)</f>
        <v>Gedeckter Tisch</v>
      </c>
      <c r="I130" t="str">
        <f>VLOOKUP(B130,'B '!$A$2:$K$620,8,0)</f>
        <v>6er-Set: Gläser "Skip" - 270 ml</v>
      </c>
      <c r="J130">
        <f>VLOOKUP(B130,'B '!$A$2:$K$620,9,0)</f>
        <v>0</v>
      </c>
      <c r="K130">
        <v>1</v>
      </c>
      <c r="L130">
        <f>VLOOKUP(B130,'B '!$A$2:$K$620,11,0)</f>
        <v>13.74</v>
      </c>
    </row>
    <row r="131" spans="1:12" ht="16.149999999999999" customHeight="1" x14ac:dyDescent="0.25">
      <c r="A131" s="1">
        <v>20865255</v>
      </c>
      <c r="B131">
        <f>VLOOKUP(A131,'B '!$A$2:$K$620,1,0)</f>
        <v>20865255</v>
      </c>
      <c r="C131">
        <f>VLOOKUP(B131,'B '!$A$2:$K$620,2,0)</f>
        <v>42072</v>
      </c>
      <c r="D131">
        <f>VLOOKUP(B131,'B '!$A$2:$K$620,3,0)</f>
        <v>7386274</v>
      </c>
      <c r="E131">
        <f>VLOOKUP(B131,'B '!$A$2:$K$620,4,0)</f>
        <v>3760093540551</v>
      </c>
      <c r="F131" t="str">
        <f>VLOOKUP(B131,'B '!$A$2:$K$620,5,0)</f>
        <v>Lumijardin</v>
      </c>
      <c r="G131" t="str">
        <f>VLOOKUP(B131,'B '!$A$2:$K$620,6,0)</f>
        <v>Hartwaren</v>
      </c>
      <c r="H131" t="str">
        <f>VLOOKUP(B131,'B '!$A$2:$K$620,7,0)</f>
        <v>Lampen &amp; Leuchten</v>
      </c>
      <c r="I131" t="str">
        <f>VLOOKUP(B131,'B '!$A$2:$K$620,8,0)</f>
        <v>LED-Solarleuchte "Lenny" in Silber/ Weiß - (H)29 cm</v>
      </c>
      <c r="J131">
        <f>VLOOKUP(B131,'B '!$A$2:$K$620,9,0)</f>
        <v>0</v>
      </c>
      <c r="K131">
        <v>1</v>
      </c>
      <c r="L131">
        <f>VLOOKUP(B131,'B '!$A$2:$K$620,11,0)</f>
        <v>51.12</v>
      </c>
    </row>
    <row r="132" spans="1:12" ht="16.149999999999999" customHeight="1" x14ac:dyDescent="0.25">
      <c r="A132" s="1">
        <v>9821555</v>
      </c>
      <c r="B132">
        <f>VLOOKUP(A132,'B '!$A$2:$K$620,1,0)</f>
        <v>9821555</v>
      </c>
      <c r="C132">
        <f>VLOOKUP(B132,'B '!$A$2:$K$620,2,0)</f>
        <v>18784</v>
      </c>
      <c r="D132">
        <f>VLOOKUP(B132,'B '!$A$2:$K$620,3,0)</f>
        <v>3990969</v>
      </c>
      <c r="E132">
        <f>VLOOKUP(B132,'B '!$A$2:$K$620,4,0)</f>
        <v>6941057455235</v>
      </c>
      <c r="F132" t="str">
        <f>VLOOKUP(B132,'B '!$A$2:$K$620,5,0)</f>
        <v>Intex</v>
      </c>
      <c r="G132" t="str">
        <f>VLOOKUP(B132,'B '!$A$2:$K$620,6,0)</f>
        <v>Hartwaren</v>
      </c>
      <c r="H132" t="str">
        <f>VLOOKUP(B132,'B '!$A$2:$K$620,7,0)</f>
        <v>Freizeit und Sport</v>
      </c>
      <c r="I132" t="str">
        <f>VLOOKUP(B132,'B '!$A$2:$K$620,8,0)</f>
        <v>Schwimmtier "Kleiner Wal" - ab 3 Jahren</v>
      </c>
      <c r="J132">
        <f>VLOOKUP(B132,'B '!$A$2:$K$620,9,0)</f>
        <v>0</v>
      </c>
      <c r="K132">
        <f>VLOOKUP(B132,'B '!$A$2:$K$620,10,0)</f>
        <v>1</v>
      </c>
      <c r="L132">
        <f>VLOOKUP(B132,'B '!$A$2:$K$620,11,0)</f>
        <v>12.99</v>
      </c>
    </row>
    <row r="133" spans="1:12" ht="16.149999999999999" customHeight="1" x14ac:dyDescent="0.25">
      <c r="A133" s="1">
        <v>17865307</v>
      </c>
      <c r="B133">
        <f>VLOOKUP(A133,'B '!$A$2:$K$620,1,0)</f>
        <v>17865307</v>
      </c>
      <c r="C133">
        <f>VLOOKUP(B133,'B '!$A$2:$K$620,2,0)</f>
        <v>36398</v>
      </c>
      <c r="D133">
        <f>VLOOKUP(B133,'B '!$A$2:$K$620,3,0)</f>
        <v>6500926</v>
      </c>
      <c r="E133">
        <f>VLOOKUP(B133,'B '!$A$2:$K$620,4,0)</f>
        <v>3301040407147</v>
      </c>
      <c r="F133" t="str">
        <f>VLOOKUP(B133,'B '!$A$2:$K$620,5,0)</f>
        <v>MGM</v>
      </c>
      <c r="G133" t="str">
        <f>VLOOKUP(B133,'B '!$A$2:$K$620,6,0)</f>
        <v>Hartwaren</v>
      </c>
      <c r="H133" t="str">
        <f>VLOOKUP(B133,'B '!$A$2:$K$620,7,0)</f>
        <v>Spielwaren</v>
      </c>
      <c r="I133" t="str">
        <f>VLOOKUP(B133,'B '!$A$2:$K$620,8,0)</f>
        <v>Klettball-Spiel - ab 3 Jahren</v>
      </c>
      <c r="J133">
        <f>VLOOKUP(B133,'B '!$A$2:$K$620,9,0)</f>
        <v>0</v>
      </c>
      <c r="K133">
        <v>1</v>
      </c>
      <c r="L133">
        <f>VLOOKUP(B133,'B '!$A$2:$K$620,11,0)</f>
        <v>9.9</v>
      </c>
    </row>
    <row r="134" spans="1:12" ht="16.149999999999999" customHeight="1" x14ac:dyDescent="0.25">
      <c r="A134" s="1">
        <v>28524346</v>
      </c>
      <c r="B134">
        <f>VLOOKUP(A134,'B '!$A$2:$K$620,1,0)</f>
        <v>28524346</v>
      </c>
      <c r="C134">
        <f>VLOOKUP(B134,'B '!$A$2:$K$620,2,0)</f>
        <v>51776</v>
      </c>
      <c r="D134">
        <f>VLOOKUP(B134,'B '!$A$2:$K$620,3,0)</f>
        <v>9705046</v>
      </c>
      <c r="E134">
        <f>VLOOKUP(B134,'B '!$A$2:$K$620,4,0)</f>
        <v>3301040411229</v>
      </c>
      <c r="F134" t="str">
        <f>VLOOKUP(B134,'B '!$A$2:$K$620,5,0)</f>
        <v>MGM</v>
      </c>
      <c r="G134" t="str">
        <f>VLOOKUP(B134,'B '!$A$2:$K$620,6,0)</f>
        <v>Hartwaren</v>
      </c>
      <c r="H134" t="str">
        <f>VLOOKUP(B134,'B '!$A$2:$K$620,7,0)</f>
        <v>Spielwaren</v>
      </c>
      <c r="I134" t="str">
        <f>VLOOKUP(B134,'B '!$A$2:$K$620,8,0)</f>
        <v>4tlg. Tennisset - ab 3 Jahren (Überraschungsprodukt)</v>
      </c>
      <c r="J134">
        <f>VLOOKUP(B134,'B '!$A$2:$K$620,9,0)</f>
        <v>0</v>
      </c>
      <c r="K134">
        <v>1</v>
      </c>
      <c r="L134">
        <f>VLOOKUP(B134,'B '!$A$2:$K$620,11,0)</f>
        <v>19.899999999999999</v>
      </c>
    </row>
    <row r="135" spans="1:12" ht="16.149999999999999" customHeight="1" x14ac:dyDescent="0.25">
      <c r="A135" s="1">
        <v>23394998</v>
      </c>
      <c r="B135">
        <f>VLOOKUP(A135,'B '!$A$2:$K$620,1,0)</f>
        <v>23394998</v>
      </c>
      <c r="C135">
        <f>VLOOKUP(B135,'B '!$A$2:$K$620,2,0)</f>
        <v>46953</v>
      </c>
      <c r="D135">
        <f>VLOOKUP(B135,'B '!$A$2:$K$620,3,0)</f>
        <v>8163647</v>
      </c>
      <c r="E135">
        <f>VLOOKUP(B135,'B '!$A$2:$K$620,4,0)</f>
        <v>571313001134</v>
      </c>
      <c r="F135" t="str">
        <f>VLOOKUP(B135,'B '!$A$2:$K$620,5,0)</f>
        <v>roommate</v>
      </c>
      <c r="G135" t="str">
        <f>VLOOKUP(B135,'B '!$A$2:$K$620,6,0)</f>
        <v>Hartwaren</v>
      </c>
      <c r="H135" t="str">
        <f>VLOOKUP(B135,'B '!$A$2:$K$620,7,0)</f>
        <v>Lampen &amp; Leuchten</v>
      </c>
      <c r="I135" t="str">
        <f>VLOOKUP(B135,'B '!$A$2:$K$620,8,0)</f>
        <v>Wandleuchte "Star" in Gelb - (B)30 x (H)29 cm</v>
      </c>
      <c r="J135">
        <f>VLOOKUP(B135,'B '!$A$2:$K$620,9,0)</f>
        <v>0</v>
      </c>
      <c r="K135">
        <v>1</v>
      </c>
      <c r="L135">
        <f>VLOOKUP(B135,'B '!$A$2:$K$620,11,0)</f>
        <v>64</v>
      </c>
    </row>
    <row r="136" spans="1:12" ht="16.149999999999999" customHeight="1" x14ac:dyDescent="0.25">
      <c r="A136" s="1">
        <v>19537223</v>
      </c>
      <c r="B136">
        <f>VLOOKUP(A136,'B '!$A$2:$K$620,1,0)</f>
        <v>19537223</v>
      </c>
      <c r="C136">
        <f>VLOOKUP(B136,'B '!$A$2:$K$620,2,0)</f>
        <v>34778</v>
      </c>
      <c r="D136">
        <f>VLOOKUP(B136,'B '!$A$2:$K$620,3,0)</f>
        <v>7006414</v>
      </c>
      <c r="E136">
        <f>VLOOKUP(B136,'B '!$A$2:$K$620,4,0)</f>
        <v>4013833629641</v>
      </c>
      <c r="F136" t="str">
        <f>VLOOKUP(B136,'B '!$A$2:$K$620,5,0)</f>
        <v>GRUNDIG</v>
      </c>
      <c r="G136" t="str">
        <f>VLOOKUP(B136,'B '!$A$2:$K$620,6,0)</f>
        <v>Hartwaren</v>
      </c>
      <c r="H136" t="str">
        <f>VLOOKUP(B136,'B '!$A$2:$K$620,7,0)</f>
        <v>Technik</v>
      </c>
      <c r="I136" t="str">
        <f>VLOOKUP(B136,'B '!$A$2:$K$620,8,0)</f>
        <v>Haarschneider in Schwarz</v>
      </c>
      <c r="J136">
        <f>VLOOKUP(B136,'B '!$A$2:$K$620,9,0)</f>
        <v>0</v>
      </c>
      <c r="K136">
        <v>1</v>
      </c>
      <c r="L136">
        <f>VLOOKUP(B136,'B '!$A$2:$K$620,11,0)</f>
        <v>59.99</v>
      </c>
    </row>
    <row r="137" spans="1:12" ht="16.149999999999999" customHeight="1" x14ac:dyDescent="0.25">
      <c r="A137" s="1">
        <v>22549533</v>
      </c>
      <c r="B137">
        <f>VLOOKUP(A137,'B '!$A$2:$K$620,1,0)</f>
        <v>22549533</v>
      </c>
      <c r="C137">
        <f>VLOOKUP(B137,'B '!$A$2:$K$620,2,0)</f>
        <v>46451</v>
      </c>
      <c r="D137">
        <f>VLOOKUP(B137,'B '!$A$2:$K$620,3,0)</f>
        <v>7879421</v>
      </c>
      <c r="E137">
        <f>VLOOKUP(B137,'B '!$A$2:$K$620,4,0)</f>
        <v>5413821083872</v>
      </c>
      <c r="F137" t="str">
        <f>VLOOKUP(B137,'B '!$A$2:$K$620,5,0)</f>
        <v>BergHOFF</v>
      </c>
      <c r="G137" t="str">
        <f>VLOOKUP(B137,'B '!$A$2:$K$620,6,0)</f>
        <v>Hartwaren</v>
      </c>
      <c r="H137" t="str">
        <f>VLOOKUP(B137,'B '!$A$2:$K$620,7,0)</f>
        <v>Aufbewahren &amp; Servieren</v>
      </c>
      <c r="I137" t="str">
        <f>VLOOKUP(B137,'B '!$A$2:$K$620,8,0)</f>
        <v>Vorratsbehälter  in Blau - 400 ml</v>
      </c>
      <c r="J137">
        <f>VLOOKUP(B137,'B '!$A$2:$K$620,9,0)</f>
        <v>0</v>
      </c>
      <c r="K137">
        <v>1</v>
      </c>
      <c r="L137">
        <f>VLOOKUP(B137,'B '!$A$2:$K$620,11,0)</f>
        <v>10.95</v>
      </c>
    </row>
    <row r="138" spans="1:12" ht="16.149999999999999" customHeight="1" x14ac:dyDescent="0.25">
      <c r="A138" s="1">
        <v>27596803</v>
      </c>
      <c r="B138">
        <f>VLOOKUP(A138,'B '!$A$2:$K$620,1,0)</f>
        <v>27596803</v>
      </c>
      <c r="C138">
        <f>VLOOKUP(B138,'B '!$A$2:$K$620,2,0)</f>
        <v>49346</v>
      </c>
      <c r="D138">
        <f>VLOOKUP(B138,'B '!$A$2:$K$620,3,0)</f>
        <v>9425671</v>
      </c>
      <c r="E138">
        <f>VLOOKUP(B138,'B '!$A$2:$K$620,4,0)</f>
        <v>3760093541916</v>
      </c>
      <c r="F138" t="str">
        <f>VLOOKUP(B138,'B '!$A$2:$K$620,5,0)</f>
        <v>Lumijardin</v>
      </c>
      <c r="G138" t="str">
        <f>VLOOKUP(B138,'B '!$A$2:$K$620,6,0)</f>
        <v>Hartwaren</v>
      </c>
      <c r="H138" t="str">
        <f>VLOOKUP(B138,'B '!$A$2:$K$620,7,0)</f>
        <v>Lampen &amp; Leuchten</v>
      </c>
      <c r="I138" t="str">
        <f>VLOOKUP(B138,'B '!$A$2:$K$620,8,0)</f>
        <v>LED-Solar-Bodenspots "Half Moon" in Weiß</v>
      </c>
      <c r="J138">
        <f>VLOOKUP(B138,'B '!$A$2:$K$620,9,0)</f>
        <v>0</v>
      </c>
      <c r="K138">
        <v>1</v>
      </c>
      <c r="L138">
        <f>VLOOKUP(B138,'B '!$A$2:$K$620,11,0)</f>
        <v>59</v>
      </c>
    </row>
    <row r="139" spans="1:12" ht="16.149999999999999" customHeight="1" x14ac:dyDescent="0.25">
      <c r="A139" s="1">
        <v>30214002</v>
      </c>
      <c r="B139">
        <f>VLOOKUP(A139,'B '!$A$2:$K$620,1,0)</f>
        <v>30214002</v>
      </c>
      <c r="C139">
        <f>VLOOKUP(B139,'B '!$A$2:$K$620,2,0)</f>
        <v>51098</v>
      </c>
      <c r="D139">
        <f>VLOOKUP(B139,'B '!$A$2:$K$620,3,0)</f>
        <v>10213860</v>
      </c>
      <c r="E139">
        <f>VLOOKUP(B139,'B '!$A$2:$K$620,4,0)</f>
        <v>4251428946906</v>
      </c>
      <c r="F139" t="str">
        <f>VLOOKUP(B139,'B '!$A$2:$K$620,5,0)</f>
        <v>Hello TOWELS</v>
      </c>
      <c r="G139" t="str">
        <f>VLOOKUP(B139,'B '!$A$2:$K$620,6,0)</f>
        <v>Hartwaren</v>
      </c>
      <c r="H139" t="str">
        <f>VLOOKUP(B139,'B '!$A$2:$K$620,7,0)</f>
        <v>Heimtextilien</v>
      </c>
      <c r="I139" t="str">
        <f>VLOOKUP(B139,'B '!$A$2:$K$620,8,0)</f>
        <v>Hamamtuch "Dimand" in Beige - (L)175 x (B)100 cm</v>
      </c>
      <c r="J139">
        <f>VLOOKUP(B139,'B '!$A$2:$K$620,9,0)</f>
        <v>0</v>
      </c>
      <c r="K139">
        <f>VLOOKUP(B139,'B '!$A$2:$K$620,10,0)</f>
        <v>1</v>
      </c>
      <c r="L139">
        <f>VLOOKUP(B139,'B '!$A$2:$K$620,11,0)</f>
        <v>39</v>
      </c>
    </row>
    <row r="140" spans="1:12" ht="16.149999999999999" customHeight="1" x14ac:dyDescent="0.25">
      <c r="A140" s="1">
        <v>29617275</v>
      </c>
      <c r="B140">
        <f>VLOOKUP(A140,'B '!$A$2:$K$620,1,0)</f>
        <v>29617275</v>
      </c>
      <c r="C140">
        <f>VLOOKUP(B140,'B '!$A$2:$K$620,2,0)</f>
        <v>48498</v>
      </c>
      <c r="D140">
        <f>VLOOKUP(B140,'B '!$A$2:$K$620,3,0)</f>
        <v>10007815</v>
      </c>
      <c r="E140">
        <f>VLOOKUP(B140,'B '!$A$2:$K$620,4,0)</f>
        <v>3760293964157</v>
      </c>
      <c r="F140" t="str">
        <f>VLOOKUP(B140,'B '!$A$2:$K$620,5,0)</f>
        <v>Björn</v>
      </c>
      <c r="G140" t="str">
        <f>VLOOKUP(B140,'B '!$A$2:$K$620,6,0)</f>
        <v>Hartwaren</v>
      </c>
      <c r="H140" t="str">
        <f>VLOOKUP(B140,'B '!$A$2:$K$620,7,0)</f>
        <v>Gedeckter Tisch</v>
      </c>
      <c r="I140" t="str">
        <f>VLOOKUP(B140,'B '!$A$2:$K$620,8,0)</f>
        <v>6er-Set: Servierschalen "Origin" in Mint - Ø 9 cm</v>
      </c>
      <c r="J140">
        <f>VLOOKUP(B140,'B '!$A$2:$K$620,9,0)</f>
        <v>0</v>
      </c>
      <c r="K140">
        <v>1</v>
      </c>
      <c r="L140">
        <f>VLOOKUP(B140,'B '!$A$2:$K$620,11,0)</f>
        <v>39.9</v>
      </c>
    </row>
    <row r="141" spans="1:12" ht="16.149999999999999" customHeight="1" x14ac:dyDescent="0.25">
      <c r="A141" s="1">
        <v>29640466</v>
      </c>
      <c r="B141">
        <f>VLOOKUP(A141,'B '!$A$2:$K$620,1,0)</f>
        <v>29640466</v>
      </c>
      <c r="C141">
        <f>VLOOKUP(B141,'B '!$A$2:$K$620,2,0)</f>
        <v>61414</v>
      </c>
      <c r="D141">
        <f>VLOOKUP(B141,'B '!$A$2:$K$620,3,0)</f>
        <v>10012901</v>
      </c>
      <c r="E141">
        <f>VLOOKUP(B141,'B '!$A$2:$K$620,4,0)</f>
        <v>4008838306291</v>
      </c>
      <c r="F141" t="str">
        <f>VLOOKUP(B141,'B '!$A$2:$K$620,5,0)</f>
        <v>Wenko</v>
      </c>
      <c r="G141" t="str">
        <f>VLOOKUP(B141,'B '!$A$2:$K$620,6,0)</f>
        <v>Hartwaren</v>
      </c>
      <c r="H141" t="str">
        <f>VLOOKUP(B141,'B '!$A$2:$K$620,7,0)</f>
        <v>Haushaltswaren</v>
      </c>
      <c r="I141" t="str">
        <f>VLOOKUP(B141,'B '!$A$2:$K$620,8,0)</f>
        <v>Treteimer "Nant" in Schwarz - 5 l</v>
      </c>
      <c r="J141">
        <f>VLOOKUP(B141,'B '!$A$2:$K$620,9,0)</f>
        <v>0</v>
      </c>
      <c r="K141">
        <v>1</v>
      </c>
      <c r="L141">
        <f>VLOOKUP(B141,'B '!$A$2:$K$620,11,0)</f>
        <v>29.99</v>
      </c>
    </row>
    <row r="142" spans="1:12" ht="16.149999999999999" customHeight="1" x14ac:dyDescent="0.25">
      <c r="A142" s="1">
        <v>27864931</v>
      </c>
      <c r="B142">
        <f>VLOOKUP(A142,'B '!$A$2:$K$620,1,0)</f>
        <v>27864931</v>
      </c>
      <c r="C142">
        <f>VLOOKUP(B142,'B '!$A$2:$K$620,2,0)</f>
        <v>47139</v>
      </c>
      <c r="D142">
        <f>VLOOKUP(B142,'B '!$A$2:$K$620,3,0)</f>
        <v>9497902</v>
      </c>
      <c r="E142">
        <f>VLOOKUP(B142,'B '!$A$2:$K$620,4,0)</f>
        <v>4020607734234</v>
      </c>
      <c r="F142" t="str">
        <f>VLOOKUP(B142,'B '!$A$2:$K$620,5,0)</f>
        <v>Boltze</v>
      </c>
      <c r="G142" t="str">
        <f>VLOOKUP(B142,'B '!$A$2:$K$620,6,0)</f>
        <v>Hartwaren</v>
      </c>
      <c r="H142" t="str">
        <f>VLOOKUP(B142,'B '!$A$2:$K$620,7,0)</f>
        <v>Deko</v>
      </c>
      <c r="I142" t="str">
        <f>VLOOKUP(B142,'B '!$A$2:$K$620,8,0)</f>
        <v>2er-Set: Vasen "Luana" in Gelb - (H)24 x Ø 10 cm</v>
      </c>
      <c r="J142">
        <f>VLOOKUP(B142,'B '!$A$2:$K$620,9,0)</f>
        <v>0</v>
      </c>
      <c r="K142">
        <v>1</v>
      </c>
      <c r="L142">
        <f>VLOOKUP(B142,'B '!$A$2:$K$620,11,0)</f>
        <v>28.73</v>
      </c>
    </row>
    <row r="143" spans="1:12" ht="16.149999999999999" customHeight="1" x14ac:dyDescent="0.25">
      <c r="A143" s="1">
        <v>26576484</v>
      </c>
      <c r="B143">
        <f>VLOOKUP(A143,'B '!$A$2:$K$620,1,0)</f>
        <v>26576484</v>
      </c>
      <c r="C143">
        <f>VLOOKUP(B143,'B '!$A$2:$K$620,2,0)</f>
        <v>49262</v>
      </c>
      <c r="D143">
        <f>VLOOKUP(B143,'B '!$A$2:$K$620,3,0)</f>
        <v>9125301</v>
      </c>
      <c r="E143">
        <f>VLOOKUP(B143,'B '!$A$2:$K$620,4,0)</f>
        <v>6220491201074</v>
      </c>
      <c r="F143" t="str">
        <f>VLOOKUP(B143,'B '!$A$2:$K$620,5,0)</f>
        <v>Le Comptoir de la Plage</v>
      </c>
      <c r="G143" t="str">
        <f>VLOOKUP(B143,'B '!$A$2:$K$620,6,0)</f>
        <v>Hartwaren</v>
      </c>
      <c r="H143" t="str">
        <f>VLOOKUP(B143,'B '!$A$2:$K$620,7,0)</f>
        <v>Heimtextilien</v>
      </c>
      <c r="I143" t="str">
        <f>VLOOKUP(B143,'B '!$A$2:$K$620,8,0)</f>
        <v>Strandtuch "Katchua - Gekko Sable" in Orange - (L)170 x (B)90 cm</v>
      </c>
      <c r="J143">
        <f>VLOOKUP(B143,'B '!$A$2:$K$620,9,0)</f>
        <v>0</v>
      </c>
      <c r="K143">
        <v>1</v>
      </c>
      <c r="L143">
        <f>VLOOKUP(B143,'B '!$A$2:$K$620,11,0)</f>
        <v>29.9</v>
      </c>
    </row>
    <row r="144" spans="1:12" ht="16.149999999999999" customHeight="1" x14ac:dyDescent="0.25">
      <c r="A144" s="1">
        <v>30344343</v>
      </c>
      <c r="B144">
        <f>VLOOKUP(A144,'B '!$A$2:$K$620,1,0)</f>
        <v>30344343</v>
      </c>
      <c r="C144">
        <f>VLOOKUP(B144,'B '!$A$2:$K$620,2,0)</f>
        <v>49355</v>
      </c>
      <c r="D144">
        <f>VLOOKUP(B144,'B '!$A$2:$K$620,3,0)</f>
        <v>10251855</v>
      </c>
      <c r="E144">
        <f>VLOOKUP(B144,'B '!$A$2:$K$620,4,0)</f>
        <v>3760093546522</v>
      </c>
      <c r="F144" t="str">
        <f>VLOOKUP(B144,'B '!$A$2:$K$620,5,0)</f>
        <v>lumisky</v>
      </c>
      <c r="G144" t="str">
        <f>VLOOKUP(B144,'B '!$A$2:$K$620,6,0)</f>
        <v>Hartwaren</v>
      </c>
      <c r="H144" t="str">
        <f>VLOOKUP(B144,'B '!$A$2:$K$620,7,0)</f>
        <v>Lampen &amp; Leuchten</v>
      </c>
      <c r="I144" t="str">
        <f>VLOOKUP(B144,'B '!$A$2:$K$620,8,0)</f>
        <v>LED-Außenleuchte "Fungy" in Weiß - (H)29 x Ø 20 cm</v>
      </c>
      <c r="J144">
        <f>VLOOKUP(B144,'B '!$A$2:$K$620,9,0)</f>
        <v>0</v>
      </c>
      <c r="K144">
        <v>1</v>
      </c>
      <c r="L144">
        <f>VLOOKUP(B144,'B '!$A$2:$K$620,11,0)</f>
        <v>219</v>
      </c>
    </row>
    <row r="145" spans="1:12" ht="16.149999999999999" customHeight="1" x14ac:dyDescent="0.25">
      <c r="A145" s="1">
        <v>27596824</v>
      </c>
      <c r="B145">
        <f>VLOOKUP(A145,'B '!$A$2:$K$620,1,0)</f>
        <v>27596824</v>
      </c>
      <c r="C145">
        <f>VLOOKUP(B145,'B '!$A$2:$K$620,2,0)</f>
        <v>49346</v>
      </c>
      <c r="D145">
        <f>VLOOKUP(B145,'B '!$A$2:$K$620,3,0)</f>
        <v>9425692</v>
      </c>
      <c r="E145">
        <f>VLOOKUP(B145,'B '!$A$2:$K$620,4,0)</f>
        <v>3760093543682</v>
      </c>
      <c r="F145" t="str">
        <f>VLOOKUP(B145,'B '!$A$2:$K$620,5,0)</f>
        <v>lumisky</v>
      </c>
      <c r="G145" t="str">
        <f>VLOOKUP(B145,'B '!$A$2:$K$620,6,0)</f>
        <v>Hartwaren</v>
      </c>
      <c r="H145" t="str">
        <f>VLOOKUP(B145,'B '!$A$2:$K$620,7,0)</f>
        <v>Lampen &amp; Leuchten</v>
      </c>
      <c r="I145" t="str">
        <f>VLOOKUP(B145,'B '!$A$2:$K$620,8,0)</f>
        <v>LED-Solarleuchte "Bali" in Silber/ Natur - (H)50 cm</v>
      </c>
      <c r="J145">
        <f>VLOOKUP(B145,'B '!$A$2:$K$620,9,0)</f>
        <v>0</v>
      </c>
      <c r="K145">
        <v>1</v>
      </c>
      <c r="L145">
        <f>VLOOKUP(B145,'B '!$A$2:$K$620,11,0)</f>
        <v>99</v>
      </c>
    </row>
    <row r="146" spans="1:12" ht="16.149999999999999" customHeight="1" x14ac:dyDescent="0.25">
      <c r="A146" s="1">
        <v>28217893</v>
      </c>
      <c r="B146">
        <f>VLOOKUP(A146,'B '!$A$2:$K$620,1,0)</f>
        <v>28217893</v>
      </c>
      <c r="C146">
        <f>VLOOKUP(B146,'B '!$A$2:$K$620,2,0)</f>
        <v>56951</v>
      </c>
      <c r="D146">
        <f>VLOOKUP(B146,'B '!$A$2:$K$620,3,0)</f>
        <v>9611809</v>
      </c>
      <c r="E146">
        <f>VLOOKUP(B146,'B '!$A$2:$K$620,4,0)</f>
        <v>3256390188027</v>
      </c>
      <c r="F146" t="str">
        <f>VLOOKUP(B146,'B '!$A$2:$K$620,5,0)</f>
        <v>Ogo Living</v>
      </c>
      <c r="G146" t="str">
        <f>VLOOKUP(B146,'B '!$A$2:$K$620,6,0)</f>
        <v>Hartwaren</v>
      </c>
      <c r="H146" t="str">
        <f>VLOOKUP(B146,'B '!$A$2:$K$620,7,0)</f>
        <v>Kochen und Zubereiten</v>
      </c>
      <c r="I146" t="str">
        <f>VLOOKUP(B146,'B '!$A$2:$K$620,8,0)</f>
        <v>Schneidebrett in Kautschuk/ Akazie - (L)43 x (B)31 cm</v>
      </c>
      <c r="J146">
        <f>VLOOKUP(B146,'B '!$A$2:$K$620,9,0)</f>
        <v>0</v>
      </c>
      <c r="K146">
        <v>1</v>
      </c>
      <c r="L146">
        <f>VLOOKUP(B146,'B '!$A$2:$K$620,11,0)</f>
        <v>59.95</v>
      </c>
    </row>
    <row r="147" spans="1:12" ht="16.149999999999999" customHeight="1" x14ac:dyDescent="0.25">
      <c r="A147" s="1">
        <v>17408510</v>
      </c>
      <c r="B147">
        <f>VLOOKUP(A147,'B '!$A$2:$K$620,1,0)</f>
        <v>17408510</v>
      </c>
      <c r="C147">
        <f>VLOOKUP(B147,'B '!$A$2:$K$620,2,0)</f>
        <v>35359</v>
      </c>
      <c r="D147">
        <f>VLOOKUP(B147,'B '!$A$2:$K$620,3,0)</f>
        <v>6376932</v>
      </c>
      <c r="E147">
        <f>VLOOKUP(B147,'B '!$A$2:$K$620,4,0)</f>
        <v>4008033257664</v>
      </c>
      <c r="F147" t="str">
        <f>VLOOKUP(B147,'B '!$A$2:$K$620,5,0)</f>
        <v>Fackelmann</v>
      </c>
      <c r="G147" t="str">
        <f>VLOOKUP(B147,'B '!$A$2:$K$620,6,0)</f>
        <v>Hartwaren</v>
      </c>
      <c r="H147" t="str">
        <f>VLOOKUP(B147,'B '!$A$2:$K$620,7,0)</f>
        <v>Kochen und Zubereiten</v>
      </c>
      <c r="I147" t="str">
        <f>VLOOKUP(B147,'B '!$A$2:$K$620,8,0)</f>
        <v>Spritzschutz in Schwarz - Ø 29 cm</v>
      </c>
      <c r="J147">
        <f>VLOOKUP(B147,'B '!$A$2:$K$620,9,0)</f>
        <v>0</v>
      </c>
      <c r="K147">
        <v>1</v>
      </c>
      <c r="L147">
        <f>VLOOKUP(B147,'B '!$A$2:$K$620,11,0)</f>
        <v>13.99</v>
      </c>
    </row>
    <row r="148" spans="1:12" ht="16.149999999999999" customHeight="1" x14ac:dyDescent="0.25">
      <c r="A148" s="1">
        <v>14827819</v>
      </c>
      <c r="B148">
        <f>VLOOKUP(A148,'B '!$A$2:$K$620,1,0)</f>
        <v>14827819</v>
      </c>
      <c r="C148">
        <f>VLOOKUP(B148,'B '!$A$2:$K$620,2,0)</f>
        <v>30709</v>
      </c>
      <c r="D148">
        <f>VLOOKUP(B148,'B '!$A$2:$K$620,3,0)</f>
        <v>5577159</v>
      </c>
      <c r="E148">
        <f>VLOOKUP(B148,'B '!$A$2:$K$620,4,0)</f>
        <v>3561869670706</v>
      </c>
      <c r="F148" t="str">
        <f>VLOOKUP(B148,'B '!$A$2:$K$620,5,0)</f>
        <v>Unbekannt</v>
      </c>
      <c r="G148" t="str">
        <f>VLOOKUP(B148,'B '!$A$2:$K$620,6,0)</f>
        <v>Hartwaren</v>
      </c>
      <c r="H148" t="str">
        <f>VLOOKUP(B148,'B '!$A$2:$K$620,7,0)</f>
        <v>Haushaltswaren</v>
      </c>
      <c r="I148" t="str">
        <f>VLOOKUP(B148,'B '!$A$2:$K$620,8,0)</f>
        <v>2er-Set: Eiswürfelformen - (B)24 x (T)17 cm (Überraschungsprodukt)</v>
      </c>
      <c r="J148">
        <f>VLOOKUP(B148,'B '!$A$2:$K$620,9,0)</f>
        <v>0</v>
      </c>
      <c r="K148">
        <v>1</v>
      </c>
      <c r="L148">
        <f>VLOOKUP(B148,'B '!$A$2:$K$620,11,0)</f>
        <v>11.2</v>
      </c>
    </row>
    <row r="149" spans="1:12" ht="16.149999999999999" customHeight="1" x14ac:dyDescent="0.25">
      <c r="A149" s="1">
        <v>26637687</v>
      </c>
      <c r="B149">
        <f>VLOOKUP(A149,'B '!$A$2:$K$620,1,0)</f>
        <v>26637687</v>
      </c>
      <c r="C149">
        <f>VLOOKUP(B149,'B '!$A$2:$K$620,2,0)</f>
        <v>51908</v>
      </c>
      <c r="D149">
        <f>VLOOKUP(B149,'B '!$A$2:$K$620,3,0)</f>
        <v>9148449</v>
      </c>
      <c r="E149">
        <f>VLOOKUP(B149,'B '!$A$2:$K$620,4,0)</f>
        <v>4008332700045</v>
      </c>
      <c r="F149" t="str">
        <f>VLOOKUP(B149,'B '!$A$2:$K$620,5,0)</f>
        <v>Fatboy</v>
      </c>
      <c r="G149" t="str">
        <f>VLOOKUP(B149,'B '!$A$2:$K$620,6,0)</f>
        <v>Hartwaren</v>
      </c>
      <c r="H149" t="str">
        <f>VLOOKUP(B149,'B '!$A$2:$K$620,7,0)</f>
        <v>Outdoor</v>
      </c>
      <c r="I149" t="str">
        <f>VLOOKUP(B149,'B '!$A$2:$K$620,8,0)</f>
        <v>Luftsofa "Lounger to go" in Grau - (B)180 x (H)75 x (T)60 cm</v>
      </c>
      <c r="J149">
        <f>VLOOKUP(B149,'B '!$A$2:$K$620,9,0)</f>
        <v>0</v>
      </c>
      <c r="K149">
        <v>1</v>
      </c>
      <c r="L149">
        <f>VLOOKUP(B149,'B '!$A$2:$K$620,11,0)</f>
        <v>26.49</v>
      </c>
    </row>
    <row r="150" spans="1:12" ht="16.149999999999999" customHeight="1" x14ac:dyDescent="0.25">
      <c r="A150" s="1">
        <v>20865230</v>
      </c>
      <c r="B150">
        <f>VLOOKUP(A150,'B '!$A$2:$K$620,1,0)</f>
        <v>20865230</v>
      </c>
      <c r="C150">
        <f>VLOOKUP(B150,'B '!$A$2:$K$620,2,0)</f>
        <v>42072</v>
      </c>
      <c r="D150">
        <f>VLOOKUP(B150,'B '!$A$2:$K$620,3,0)</f>
        <v>7386249</v>
      </c>
      <c r="E150">
        <f>VLOOKUP(B150,'B '!$A$2:$K$620,4,0)</f>
        <v>3760093540414</v>
      </c>
      <c r="F150" t="str">
        <f>VLOOKUP(B150,'B '!$A$2:$K$620,5,0)</f>
        <v>Lumijardin</v>
      </c>
      <c r="G150" t="str">
        <f>VLOOKUP(B150,'B '!$A$2:$K$620,6,0)</f>
        <v>Hartwaren</v>
      </c>
      <c r="H150" t="str">
        <f>VLOOKUP(B150,'B '!$A$2:$K$620,7,0)</f>
        <v>Lampen &amp; Leuchten</v>
      </c>
      <c r="I150" t="str">
        <f>VLOOKUP(B150,'B '!$A$2:$K$620,8,0)</f>
        <v>LED-Solar-Lichtergirlande "Keny" in Warmweiß - (L)380 cm</v>
      </c>
      <c r="J150">
        <f>VLOOKUP(B150,'B '!$A$2:$K$620,9,0)</f>
        <v>0</v>
      </c>
      <c r="K150">
        <v>1</v>
      </c>
      <c r="L150">
        <f>VLOOKUP(B150,'B '!$A$2:$K$620,11,0)</f>
        <v>50.7</v>
      </c>
    </row>
    <row r="151" spans="1:12" ht="16.149999999999999" customHeight="1" x14ac:dyDescent="0.25">
      <c r="A151" s="1">
        <v>23106786</v>
      </c>
      <c r="B151">
        <f>VLOOKUP(A151,'B '!$A$2:$K$620,1,0)</f>
        <v>23106786</v>
      </c>
      <c r="C151">
        <f>VLOOKUP(B151,'B '!$A$2:$K$620,2,0)</f>
        <v>40432</v>
      </c>
      <c r="D151">
        <f>VLOOKUP(B151,'B '!$A$2:$K$620,3,0)</f>
        <v>8054742</v>
      </c>
      <c r="E151">
        <f>VLOOKUP(B151,'B '!$A$2:$K$620,4,0)</f>
        <v>4008838271995</v>
      </c>
      <c r="F151" t="str">
        <f>VLOOKUP(B151,'B '!$A$2:$K$620,5,0)</f>
        <v>Wenko</v>
      </c>
      <c r="G151" t="str">
        <f>VLOOKUP(B151,'B '!$A$2:$K$620,6,0)</f>
        <v>Hartwaren</v>
      </c>
      <c r="H151" t="str">
        <f>VLOOKUP(B151,'B '!$A$2:$K$620,7,0)</f>
        <v>Bad</v>
      </c>
      <c r="I151" t="str">
        <f>VLOOKUP(B151,'B '!$A$2:$K$620,8,0)</f>
        <v>WC-Garnitur "Polaris" in Weiß - (H)34,5 cm</v>
      </c>
      <c r="J151">
        <f>VLOOKUP(B151,'B '!$A$2:$K$620,9,0)</f>
        <v>0</v>
      </c>
      <c r="K151">
        <v>1</v>
      </c>
      <c r="L151">
        <f>VLOOKUP(B151,'B '!$A$2:$K$620,11,0)</f>
        <v>17.989999999999998</v>
      </c>
    </row>
    <row r="152" spans="1:12" ht="16.149999999999999" customHeight="1" x14ac:dyDescent="0.25">
      <c r="A152" s="1">
        <v>23428121</v>
      </c>
      <c r="B152">
        <f>VLOOKUP(A152,'B '!$A$2:$K$620,1,0)</f>
        <v>23428121</v>
      </c>
      <c r="C152">
        <f>VLOOKUP(B152,'B '!$A$2:$K$620,2,0)</f>
        <v>41790</v>
      </c>
      <c r="D152">
        <f>VLOOKUP(B152,'B '!$A$2:$K$620,3,0)</f>
        <v>8176751</v>
      </c>
      <c r="E152">
        <f>VLOOKUP(B152,'B '!$A$2:$K$620,4,0)</f>
        <v>5707594297292</v>
      </c>
      <c r="F152" t="str">
        <f>VLOOKUP(B152,'B '!$A$2:$K$620,5,0)</f>
        <v>Magni</v>
      </c>
      <c r="G152" t="str">
        <f>VLOOKUP(B152,'B '!$A$2:$K$620,6,0)</f>
        <v>Hartwaren</v>
      </c>
      <c r="H152" t="str">
        <f>VLOOKUP(B152,'B '!$A$2:$K$620,7,0)</f>
        <v>Spielwaren</v>
      </c>
      <c r="I152" t="str">
        <f>VLOOKUP(B152,'B '!$A$2:$K$620,8,0)</f>
        <v>Bowlingspiel - ab 3 Jahren</v>
      </c>
      <c r="J152">
        <f>VLOOKUP(B152,'B '!$A$2:$K$620,9,0)</f>
        <v>0</v>
      </c>
      <c r="K152">
        <v>1</v>
      </c>
      <c r="L152">
        <f>VLOOKUP(B152,'B '!$A$2:$K$620,11,0)</f>
        <v>17.45</v>
      </c>
    </row>
    <row r="153" spans="1:12" ht="16.149999999999999" customHeight="1" x14ac:dyDescent="0.25">
      <c r="A153" s="1">
        <v>21564785</v>
      </c>
      <c r="B153">
        <f>VLOOKUP(A153,'B '!$A$2:$K$620,1,0)</f>
        <v>21564785</v>
      </c>
      <c r="C153">
        <f>VLOOKUP(B153,'B '!$A$2:$K$620,2,0)</f>
        <v>42074</v>
      </c>
      <c r="D153">
        <f>VLOOKUP(B153,'B '!$A$2:$K$620,3,0)</f>
        <v>7585145</v>
      </c>
      <c r="E153">
        <f>VLOOKUP(B153,'B '!$A$2:$K$620,4,0)</f>
        <v>3760093541923</v>
      </c>
      <c r="F153" t="str">
        <f>VLOOKUP(B153,'B '!$A$2:$K$620,5,0)</f>
        <v>Lumijardin</v>
      </c>
      <c r="G153" t="str">
        <f>VLOOKUP(B153,'B '!$A$2:$K$620,6,0)</f>
        <v>Hartwaren</v>
      </c>
      <c r="H153" t="str">
        <f>VLOOKUP(B153,'B '!$A$2:$K$620,7,0)</f>
        <v>Lampen &amp; Leuchten</v>
      </c>
      <c r="I153" t="str">
        <f>VLOOKUP(B153,'B '!$A$2:$K$620,8,0)</f>
        <v>LED-Solar-Dekoleuchte "Solenzara" in Weiß- (H)6 x Ø 5 cm</v>
      </c>
      <c r="J153">
        <f>VLOOKUP(B153,'B '!$A$2:$K$620,9,0)</f>
        <v>0</v>
      </c>
      <c r="K153">
        <v>1</v>
      </c>
      <c r="L153">
        <f>VLOOKUP(B153,'B '!$A$2:$K$620,11,0)</f>
        <v>24</v>
      </c>
    </row>
    <row r="154" spans="1:12" ht="16.149999999999999" customHeight="1" x14ac:dyDescent="0.25">
      <c r="A154" s="1">
        <v>21564785</v>
      </c>
      <c r="B154">
        <f>VLOOKUP(A154,'B '!$A$2:$K$620,1,0)</f>
        <v>21564785</v>
      </c>
      <c r="C154">
        <f>VLOOKUP(B154,'B '!$A$2:$K$620,2,0)</f>
        <v>42074</v>
      </c>
      <c r="D154">
        <f>VLOOKUP(B154,'B '!$A$2:$K$620,3,0)</f>
        <v>7585145</v>
      </c>
      <c r="E154">
        <f>VLOOKUP(B154,'B '!$A$2:$K$620,4,0)</f>
        <v>3760093541923</v>
      </c>
      <c r="F154" t="str">
        <f>VLOOKUP(B154,'B '!$A$2:$K$620,5,0)</f>
        <v>Lumijardin</v>
      </c>
      <c r="G154" t="str">
        <f>VLOOKUP(B154,'B '!$A$2:$K$620,6,0)</f>
        <v>Hartwaren</v>
      </c>
      <c r="H154" t="str">
        <f>VLOOKUP(B154,'B '!$A$2:$K$620,7,0)</f>
        <v>Lampen &amp; Leuchten</v>
      </c>
      <c r="I154" t="str">
        <f>VLOOKUP(B154,'B '!$A$2:$K$620,8,0)</f>
        <v>LED-Solar-Dekoleuchte "Solenzara" in Weiß- (H)6 x Ø 5 cm</v>
      </c>
      <c r="J154">
        <f>VLOOKUP(B154,'B '!$A$2:$K$620,9,0)</f>
        <v>0</v>
      </c>
      <c r="K154">
        <v>1</v>
      </c>
      <c r="L154">
        <f>VLOOKUP(B154,'B '!$A$2:$K$620,11,0)</f>
        <v>24</v>
      </c>
    </row>
    <row r="155" spans="1:12" ht="16.149999999999999" customHeight="1" x14ac:dyDescent="0.25">
      <c r="A155" s="1">
        <v>21564756</v>
      </c>
      <c r="B155">
        <f>VLOOKUP(A155,'B '!$A$2:$K$620,1,0)</f>
        <v>21564756</v>
      </c>
      <c r="C155">
        <f>VLOOKUP(B155,'B '!$A$2:$K$620,2,0)</f>
        <v>42074</v>
      </c>
      <c r="D155">
        <f>VLOOKUP(B155,'B '!$A$2:$K$620,3,0)</f>
        <v>7585116</v>
      </c>
      <c r="E155">
        <f>VLOOKUP(B155,'B '!$A$2:$K$620,4,0)</f>
        <v>3760093542135</v>
      </c>
      <c r="F155" t="str">
        <f>VLOOKUP(B155,'B '!$A$2:$K$620,5,0)</f>
        <v>lumisky</v>
      </c>
      <c r="G155" t="str">
        <f>VLOOKUP(B155,'B '!$A$2:$K$620,6,0)</f>
        <v>Hartwaren</v>
      </c>
      <c r="H155" t="str">
        <f>VLOOKUP(B155,'B '!$A$2:$K$620,7,0)</f>
        <v>Lampen &amp; Leuchten</v>
      </c>
      <c r="I155" t="str">
        <f>VLOOKUP(B155,'B '!$A$2:$K$620,8,0)</f>
        <v>LED-Solar-Lichtergirlande "Mimy" in Türkis/ Creme - (L)235 cm</v>
      </c>
      <c r="J155">
        <f>VLOOKUP(B155,'B '!$A$2:$K$620,9,0)</f>
        <v>0</v>
      </c>
      <c r="K155">
        <v>1</v>
      </c>
      <c r="L155">
        <f>VLOOKUP(B155,'B '!$A$2:$K$620,11,0)</f>
        <v>24</v>
      </c>
    </row>
    <row r="156" spans="1:12" ht="16.149999999999999" customHeight="1" x14ac:dyDescent="0.25">
      <c r="A156" s="1">
        <v>3540063</v>
      </c>
      <c r="B156">
        <f>VLOOKUP(A156,'B '!$A$2:$K$620,1,0)</f>
        <v>3540063</v>
      </c>
      <c r="C156">
        <f>VLOOKUP(B156,'B '!$A$2:$K$620,2,0)</f>
        <v>7260</v>
      </c>
      <c r="D156">
        <f>VLOOKUP(B156,'B '!$A$2:$K$620,3,0)</f>
        <v>2390416</v>
      </c>
      <c r="E156">
        <f>VLOOKUP(B156,'B '!$A$2:$K$620,4,0)</f>
        <v>9315121861722</v>
      </c>
      <c r="F156" t="str">
        <f>VLOOKUP(B156,'B '!$A$2:$K$620,5,0)</f>
        <v>Maxwell &amp; Williams</v>
      </c>
      <c r="G156" t="str">
        <f>VLOOKUP(B156,'B '!$A$2:$K$620,6,0)</f>
        <v>Hartwaren</v>
      </c>
      <c r="H156" t="str">
        <f>VLOOKUP(B156,'B '!$A$2:$K$620,7,0)</f>
        <v>Gedeckter Tisch</v>
      </c>
      <c r="I156" t="str">
        <f>VLOOKUP(B156,'B '!$A$2:$K$620,8,0)</f>
        <v>12er-Set: Soßenteller "Mondo" in Rot - (L)8 x (B)8 cm</v>
      </c>
      <c r="J156">
        <f>VLOOKUP(B156,'B '!$A$2:$K$620,9,0)</f>
        <v>0</v>
      </c>
      <c r="K156">
        <v>1</v>
      </c>
      <c r="L156">
        <f>VLOOKUP(B156,'B '!$A$2:$K$620,11,0)</f>
        <v>7.5</v>
      </c>
    </row>
    <row r="157" spans="1:12" ht="16.149999999999999" customHeight="1" x14ac:dyDescent="0.25">
      <c r="A157" s="1">
        <v>8348442</v>
      </c>
      <c r="B157">
        <f>VLOOKUP(A157,'B '!$A$2:$K$620,1,0)</f>
        <v>8348442</v>
      </c>
      <c r="C157">
        <f>VLOOKUP(B157,'B '!$A$2:$K$620,2,0)</f>
        <v>17836</v>
      </c>
      <c r="D157">
        <f>VLOOKUP(B157,'B '!$A$2:$K$620,3,0)</f>
        <v>3565257</v>
      </c>
      <c r="E157">
        <f>VLOOKUP(B157,'B '!$A$2:$K$620,4,0)</f>
        <v>5415231966592</v>
      </c>
      <c r="F157" t="str">
        <f>VLOOKUP(B157,'B '!$A$2:$K$620,5,0)</f>
        <v>Ambiance</v>
      </c>
      <c r="G157" t="str">
        <f>VLOOKUP(B157,'B '!$A$2:$K$620,6,0)</f>
        <v>Hartwaren</v>
      </c>
      <c r="H157" t="str">
        <f>VLOOKUP(B157,'B '!$A$2:$K$620,7,0)</f>
        <v>Deko</v>
      </c>
      <c r="I157" t="str">
        <f>VLOOKUP(B157,'B '!$A$2:$K$620,8,0)</f>
        <v>Wandtattoo "Cute Monkeys playing on a Tree"</v>
      </c>
      <c r="J157">
        <f>VLOOKUP(B157,'B '!$A$2:$K$620,9,0)</f>
        <v>0</v>
      </c>
      <c r="K157">
        <v>1</v>
      </c>
      <c r="L157">
        <f>VLOOKUP(B157,'B '!$A$2:$K$620,11,0)</f>
        <v>49</v>
      </c>
    </row>
    <row r="158" spans="1:12" ht="16.149999999999999" customHeight="1" x14ac:dyDescent="0.25">
      <c r="A158" s="1">
        <v>13865790</v>
      </c>
      <c r="B158">
        <f>VLOOKUP(A158,'B '!$A$2:$K$620,1,0)</f>
        <v>13865790</v>
      </c>
      <c r="C158">
        <f>VLOOKUP(B158,'B '!$A$2:$K$620,2,0)</f>
        <v>27202</v>
      </c>
      <c r="D158">
        <f>VLOOKUP(B158,'B '!$A$2:$K$620,3,0)</f>
        <v>5250494</v>
      </c>
      <c r="E158">
        <f>VLOOKUP(B158,'B '!$A$2:$K$620,4,0)</f>
        <v>4044935023990</v>
      </c>
      <c r="F158" t="str">
        <f>VLOOKUP(B158,'B '!$A$2:$K$620,5,0)</f>
        <v>Dr. Oetker</v>
      </c>
      <c r="G158" t="str">
        <f>VLOOKUP(B158,'B '!$A$2:$K$620,6,0)</f>
        <v>Hartwaren</v>
      </c>
      <c r="H158" t="str">
        <f>VLOOKUP(B158,'B '!$A$2:$K$620,7,0)</f>
        <v>Backen</v>
      </c>
      <c r="I158" t="str">
        <f>VLOOKUP(B158,'B '!$A$2:$K$620,8,0)</f>
        <v>Brotbackform "Back Liebe" in Dunkelblau - (L)35 x (B)15 cm</v>
      </c>
      <c r="J158">
        <f>VLOOKUP(B158,'B '!$A$2:$K$620,9,0)</f>
        <v>0</v>
      </c>
      <c r="K158">
        <v>1</v>
      </c>
      <c r="L158">
        <f>VLOOKUP(B158,'B '!$A$2:$K$620,11,0)</f>
        <v>36.99</v>
      </c>
    </row>
    <row r="159" spans="1:12" ht="16.149999999999999" customHeight="1" x14ac:dyDescent="0.25">
      <c r="A159" s="1">
        <v>21449650</v>
      </c>
      <c r="B159">
        <f>VLOOKUP(A159,'B '!$A$2:$K$620,1,0)</f>
        <v>21449650</v>
      </c>
      <c r="C159">
        <f>VLOOKUP(B159,'B '!$A$2:$K$620,2,0)</f>
        <v>42064</v>
      </c>
      <c r="D159">
        <f>VLOOKUP(B159,'B '!$A$2:$K$620,3,0)</f>
        <v>7551182</v>
      </c>
      <c r="E159">
        <f>VLOOKUP(B159,'B '!$A$2:$K$620,4,0)</f>
        <v>3121040071731</v>
      </c>
      <c r="F159" t="str">
        <f>VLOOKUP(B159,'B '!$A$2:$K$620,5,0)</f>
        <v>Tefal</v>
      </c>
      <c r="G159" t="str">
        <f>VLOOKUP(B159,'B '!$A$2:$K$620,6,0)</f>
        <v>Hartwaren</v>
      </c>
      <c r="H159" t="str">
        <f>VLOOKUP(B159,'B '!$A$2:$K$620,7,0)</f>
        <v>Technik</v>
      </c>
      <c r="I159" t="str">
        <f>VLOOKUP(B159,'B '!$A$2:$K$620,8,0)</f>
        <v>Dampfbürste "Access Steam+" in Blau/ Weiß</v>
      </c>
      <c r="J159">
        <f>VLOOKUP(B159,'B '!$A$2:$K$620,9,0)</f>
        <v>0</v>
      </c>
      <c r="K159">
        <v>1</v>
      </c>
      <c r="L159">
        <f>VLOOKUP(B159,'B '!$A$2:$K$620,11,0)</f>
        <v>119.99</v>
      </c>
    </row>
    <row r="160" spans="1:12" ht="16.149999999999999" customHeight="1" x14ac:dyDescent="0.25">
      <c r="A160" s="1">
        <v>20865227</v>
      </c>
      <c r="B160">
        <f>VLOOKUP(A160,'B '!$A$2:$K$620,1,0)</f>
        <v>20865227</v>
      </c>
      <c r="C160">
        <f>VLOOKUP(B160,'B '!$A$2:$K$620,2,0)</f>
        <v>42072</v>
      </c>
      <c r="D160">
        <f>VLOOKUP(B160,'B '!$A$2:$K$620,3,0)</f>
        <v>7386246</v>
      </c>
      <c r="E160">
        <f>VLOOKUP(B160,'B '!$A$2:$K$620,4,0)</f>
        <v>3760093540384</v>
      </c>
      <c r="F160" t="str">
        <f>VLOOKUP(B160,'B '!$A$2:$K$620,5,0)</f>
        <v>Lumijardin</v>
      </c>
      <c r="G160" t="str">
        <f>VLOOKUP(B160,'B '!$A$2:$K$620,6,0)</f>
        <v>Hartwaren</v>
      </c>
      <c r="H160" t="str">
        <f>VLOOKUP(B160,'B '!$A$2:$K$620,7,0)</f>
        <v>Lampen &amp; Leuchten</v>
      </c>
      <c r="I160" t="str">
        <f>VLOOKUP(B160,'B '!$A$2:$K$620,8,0)</f>
        <v>LED-Solar-Lichtergirlande "Billy" in Warmweiß - (L)690 cm</v>
      </c>
      <c r="J160">
        <f>VLOOKUP(B160,'B '!$A$2:$K$620,9,0)</f>
        <v>0</v>
      </c>
      <c r="K160">
        <v>1</v>
      </c>
      <c r="L160">
        <f>VLOOKUP(B160,'B '!$A$2:$K$620,11,0)</f>
        <v>38.700000000000003</v>
      </c>
    </row>
    <row r="161" spans="1:12" ht="16.149999999999999" customHeight="1" x14ac:dyDescent="0.25">
      <c r="A161" s="1">
        <v>7511068</v>
      </c>
      <c r="B161">
        <f>VLOOKUP(A161,'B '!$A$2:$K$620,1,0)</f>
        <v>7511068</v>
      </c>
      <c r="C161">
        <f>VLOOKUP(B161,'B '!$A$2:$K$620,2,0)</f>
        <v>15584</v>
      </c>
      <c r="D161">
        <f>VLOOKUP(B161,'B '!$A$2:$K$620,3,0)</f>
        <v>3352723</v>
      </c>
      <c r="E161">
        <f>VLOOKUP(B161,'B '!$A$2:$K$620,4,0)</f>
        <v>4003222805558</v>
      </c>
      <c r="F161" t="str">
        <f>VLOOKUP(B161,'B '!$A$2:$K$620,5,0)</f>
        <v>näve</v>
      </c>
      <c r="G161" t="str">
        <f>VLOOKUP(B161,'B '!$A$2:$K$620,6,0)</f>
        <v>Hartwaren</v>
      </c>
      <c r="H161" t="str">
        <f>VLOOKUP(B161,'B '!$A$2:$K$620,7,0)</f>
        <v>Lampen &amp; Leuchten</v>
      </c>
      <c r="I161" t="str">
        <f>VLOOKUP(B161,'B '!$A$2:$K$620,8,0)</f>
        <v>LED-Girlande in Bunt - (L)500 cm</v>
      </c>
      <c r="J161">
        <f>VLOOKUP(B161,'B '!$A$2:$K$620,9,0)</f>
        <v>0</v>
      </c>
      <c r="K161">
        <v>1</v>
      </c>
      <c r="L161">
        <f>VLOOKUP(B161,'B '!$A$2:$K$620,11,0)</f>
        <v>48</v>
      </c>
    </row>
    <row r="162" spans="1:12" ht="16.149999999999999" customHeight="1" x14ac:dyDescent="0.25">
      <c r="A162" s="1">
        <v>17842566</v>
      </c>
      <c r="B162">
        <f>VLOOKUP(A162,'B '!$A$2:$K$620,1,0)</f>
        <v>17842566</v>
      </c>
      <c r="C162">
        <f>VLOOKUP(B162,'B '!$A$2:$K$620,2,0)</f>
        <v>37280</v>
      </c>
      <c r="D162">
        <f>VLOOKUP(B162,'B '!$A$2:$K$620,3,0)</f>
        <v>6494515</v>
      </c>
      <c r="E162">
        <f>VLOOKUP(B162,'B '!$A$2:$K$620,4,0)</f>
        <v>3760119738320</v>
      </c>
      <c r="F162" t="str">
        <f>VLOOKUP(B162,'B '!$A$2:$K$620,5,0)</f>
        <v>lumisky</v>
      </c>
      <c r="G162" t="str">
        <f>VLOOKUP(B162,'B '!$A$2:$K$620,6,0)</f>
        <v>Hartwaren</v>
      </c>
      <c r="H162" t="str">
        <f>VLOOKUP(B162,'B '!$A$2:$K$620,7,0)</f>
        <v>Lampen &amp; Leuchten</v>
      </c>
      <c r="I162" t="str">
        <f>VLOOKUP(B162,'B '!$A$2:$K$620,8,0)</f>
        <v>LED-Dekoleuchte "Lucy" mit Lautsprecher - (H)30 cm</v>
      </c>
      <c r="J162">
        <f>VLOOKUP(B162,'B '!$A$2:$K$620,9,0)</f>
        <v>0</v>
      </c>
      <c r="K162">
        <v>1</v>
      </c>
      <c r="L162">
        <f>VLOOKUP(B162,'B '!$A$2:$K$620,11,0)</f>
        <v>119.7</v>
      </c>
    </row>
    <row r="163" spans="1:12" ht="16.149999999999999" customHeight="1" x14ac:dyDescent="0.25">
      <c r="A163" s="1">
        <v>27596893</v>
      </c>
      <c r="B163">
        <f>VLOOKUP(A163,'B '!$A$2:$K$620,1,0)</f>
        <v>27596893</v>
      </c>
      <c r="C163">
        <f>VLOOKUP(B163,'B '!$A$2:$K$620,2,0)</f>
        <v>49346</v>
      </c>
      <c r="D163">
        <f>VLOOKUP(B163,'B '!$A$2:$K$620,3,0)</f>
        <v>9425761</v>
      </c>
      <c r="E163">
        <f>VLOOKUP(B163,'B '!$A$2:$K$620,4,0)</f>
        <v>3760093544122</v>
      </c>
      <c r="F163" t="str">
        <f>VLOOKUP(B163,'B '!$A$2:$K$620,5,0)</f>
        <v>Lumijardin</v>
      </c>
      <c r="G163" t="str">
        <f>VLOOKUP(B163,'B '!$A$2:$K$620,6,0)</f>
        <v>Hartwaren</v>
      </c>
      <c r="H163" t="str">
        <f>VLOOKUP(B163,'B '!$A$2:$K$620,7,0)</f>
        <v>Lampen &amp; Leuchten</v>
      </c>
      <c r="I163" t="str">
        <f>VLOOKUP(B163,'B '!$A$2:$K$620,8,0)</f>
        <v>2er-Set: LED-Solarleuchten "Ball" in Transparent/ Silber - (H)13 cm</v>
      </c>
      <c r="J163">
        <f>VLOOKUP(B163,'B '!$A$2:$K$620,9,0)</f>
        <v>0</v>
      </c>
      <c r="K163">
        <v>1</v>
      </c>
      <c r="L163">
        <f>VLOOKUP(B163,'B '!$A$2:$K$620,11,0)</f>
        <v>69</v>
      </c>
    </row>
    <row r="164" spans="1:12" ht="16.149999999999999" customHeight="1" x14ac:dyDescent="0.25">
      <c r="A164" s="1">
        <v>21564794</v>
      </c>
      <c r="B164">
        <f>VLOOKUP(A164,'B '!$A$2:$K$620,1,0)</f>
        <v>21564794</v>
      </c>
      <c r="C164">
        <f>VLOOKUP(B164,'B '!$A$2:$K$620,2,0)</f>
        <v>42074</v>
      </c>
      <c r="D164">
        <f>VLOOKUP(B164,'B '!$A$2:$K$620,3,0)</f>
        <v>7585154</v>
      </c>
      <c r="E164">
        <f>VLOOKUP(B164,'B '!$A$2:$K$620,4,0)</f>
        <v>3760093541862</v>
      </c>
      <c r="F164" t="str">
        <f>VLOOKUP(B164,'B '!$A$2:$K$620,5,0)</f>
        <v>Lumijardin</v>
      </c>
      <c r="G164" t="str">
        <f>VLOOKUP(B164,'B '!$A$2:$K$620,6,0)</f>
        <v>Hartwaren</v>
      </c>
      <c r="H164" t="str">
        <f>VLOOKUP(B164,'B '!$A$2:$K$620,7,0)</f>
        <v>Lampen &amp; Leuchten</v>
      </c>
      <c r="I164" t="str">
        <f>VLOOKUP(B164,'B '!$A$2:$K$620,8,0)</f>
        <v>LED-Solarleuchte "Honey" in Braun - (H)26 x Ø 13 cm</v>
      </c>
      <c r="J164">
        <f>VLOOKUP(B164,'B '!$A$2:$K$620,9,0)</f>
        <v>0</v>
      </c>
      <c r="K164">
        <v>1</v>
      </c>
      <c r="L164">
        <f>VLOOKUP(B164,'B '!$A$2:$K$620,11,0)</f>
        <v>29.7</v>
      </c>
    </row>
    <row r="165" spans="1:12" ht="16.149999999999999" customHeight="1" x14ac:dyDescent="0.25">
      <c r="A165" s="1">
        <v>21564795</v>
      </c>
      <c r="B165">
        <f>VLOOKUP(A165,'B '!$A$2:$K$620,1,0)</f>
        <v>21564795</v>
      </c>
      <c r="C165">
        <f>VLOOKUP(B165,'B '!$A$2:$K$620,2,0)</f>
        <v>42074</v>
      </c>
      <c r="D165">
        <f>VLOOKUP(B165,'B '!$A$2:$K$620,3,0)</f>
        <v>7585155</v>
      </c>
      <c r="E165">
        <f>VLOOKUP(B165,'B '!$A$2:$K$620,4,0)</f>
        <v>3760093542210</v>
      </c>
      <c r="F165" t="str">
        <f>VLOOKUP(B165,'B '!$A$2:$K$620,5,0)</f>
        <v>Lumijardin</v>
      </c>
      <c r="G165" t="str">
        <f>VLOOKUP(B165,'B '!$A$2:$K$620,6,0)</f>
        <v>Hartwaren</v>
      </c>
      <c r="H165" t="str">
        <f>VLOOKUP(B165,'B '!$A$2:$K$620,7,0)</f>
        <v>Lampen &amp; Leuchten</v>
      </c>
      <c r="I165" t="str">
        <f>VLOOKUP(B165,'B '!$A$2:$K$620,8,0)</f>
        <v>3er-Set: LED-Solarleuchten "Jamy" in Transparent/ Silber - (H)28 cm</v>
      </c>
      <c r="J165">
        <f>VLOOKUP(B165,'B '!$A$2:$K$620,9,0)</f>
        <v>0</v>
      </c>
      <c r="K165">
        <v>1</v>
      </c>
      <c r="L165">
        <f>VLOOKUP(B165,'B '!$A$2:$K$620,11,0)</f>
        <v>40.5</v>
      </c>
    </row>
    <row r="166" spans="1:12" ht="16.149999999999999" customHeight="1" x14ac:dyDescent="0.25">
      <c r="A166" s="1">
        <v>26414010</v>
      </c>
      <c r="B166">
        <f>VLOOKUP(A166,'B '!$A$2:$K$620,1,0)</f>
        <v>26414010</v>
      </c>
      <c r="C166">
        <f>VLOOKUP(B166,'B '!$A$2:$K$620,2,0)</f>
        <v>46654</v>
      </c>
      <c r="D166">
        <f>VLOOKUP(B166,'B '!$A$2:$K$620,3,0)</f>
        <v>9059952</v>
      </c>
      <c r="E166">
        <f>VLOOKUP(B166,'B '!$A$2:$K$620,4,0)</f>
        <v>8055182136704</v>
      </c>
      <c r="F166" t="str">
        <f>VLOOKUP(B166,'B '!$A$2:$K$620,5,0)</f>
        <v>Millefiori</v>
      </c>
      <c r="G166" t="str">
        <f>VLOOKUP(B166,'B '!$A$2:$K$620,6,0)</f>
        <v>Hartwaren</v>
      </c>
      <c r="H166" t="str">
        <f>VLOOKUP(B166,'B '!$A$2:$K$620,7,0)</f>
        <v>Deko</v>
      </c>
      <c r="I166" t="str">
        <f>VLOOKUP(B166,'B '!$A$2:$K$620,8,0)</f>
        <v>Millefiori Raumdüfte  in ohne Farbe</v>
      </c>
      <c r="J166">
        <f>VLOOKUP(B166,'B '!$A$2:$K$620,9,0)</f>
        <v>0</v>
      </c>
      <c r="K166">
        <v>1</v>
      </c>
      <c r="L166">
        <f>VLOOKUP(B166,'B '!$A$2:$K$620,11,0)</f>
        <v>39.08</v>
      </c>
    </row>
    <row r="167" spans="1:12" ht="16.149999999999999" customHeight="1" x14ac:dyDescent="0.25">
      <c r="A167" s="1">
        <v>26192584</v>
      </c>
      <c r="B167">
        <f>VLOOKUP(A167,'B '!$A$2:$K$620,1,0)</f>
        <v>26192584</v>
      </c>
      <c r="C167">
        <f>VLOOKUP(B167,'B '!$A$2:$K$620,2,0)</f>
        <v>47133</v>
      </c>
      <c r="D167">
        <f>VLOOKUP(B167,'B '!$A$2:$K$620,3,0)</f>
        <v>8986756</v>
      </c>
      <c r="E167">
        <f>VLOOKUP(B167,'B '!$A$2:$K$620,4,0)</f>
        <v>8717459702851</v>
      </c>
      <c r="F167" t="str">
        <f>VLOOKUP(B167,'B '!$A$2:$K$620,5,0)</f>
        <v>Clayre &amp; Eef</v>
      </c>
      <c r="G167" t="str">
        <f>VLOOKUP(B167,'B '!$A$2:$K$620,6,0)</f>
        <v>Hartwaren</v>
      </c>
      <c r="H167" t="str">
        <f>VLOOKUP(B167,'B '!$A$2:$K$620,7,0)</f>
        <v>Gedeckter Tisch</v>
      </c>
      <c r="I167" t="str">
        <f>VLOOKUP(B167,'B '!$A$2:$K$620,8,0)</f>
        <v>6er-Set: Kaffeetassen in Hellblau/ Bunt - 300 ml</v>
      </c>
      <c r="J167">
        <f>VLOOKUP(B167,'B '!$A$2:$K$620,9,0)</f>
        <v>0</v>
      </c>
      <c r="K167">
        <v>1</v>
      </c>
      <c r="L167">
        <f>VLOOKUP(B167,'B '!$A$2:$K$620,11,0)</f>
        <v>62.24</v>
      </c>
    </row>
    <row r="168" spans="1:12" ht="16.149999999999999" customHeight="1" x14ac:dyDescent="0.25">
      <c r="A168" s="1">
        <v>21263154</v>
      </c>
      <c r="B168">
        <f>VLOOKUP(A168,'B '!$A$2:$K$620,1,0)</f>
        <v>21263154</v>
      </c>
      <c r="C168">
        <f>VLOOKUP(B168,'B '!$A$2:$K$620,2,0)</f>
        <v>41399</v>
      </c>
      <c r="D168">
        <f>VLOOKUP(B168,'B '!$A$2:$K$620,3,0)</f>
        <v>7494693</v>
      </c>
      <c r="E168">
        <f>VLOOKUP(B168,'B '!$A$2:$K$620,4,0)</f>
        <v>8434169304297</v>
      </c>
      <c r="F168" t="str">
        <f>VLOOKUP(B168,'B '!$A$2:$K$620,5,0)</f>
        <v>little nice things</v>
      </c>
      <c r="G168" t="str">
        <f>VLOOKUP(B168,'B '!$A$2:$K$620,6,0)</f>
        <v>Hartwaren</v>
      </c>
      <c r="H168" t="str">
        <f>VLOOKUP(B168,'B '!$A$2:$K$620,7,0)</f>
        <v>Haushaltswaren</v>
      </c>
      <c r="I168" t="str">
        <f>VLOOKUP(B168,'B '!$A$2:$K$620,8,0)</f>
        <v>Aufbewahrungskorb in Beige/ Grün - (H)30 x Ø 30 cm</v>
      </c>
      <c r="J168">
        <f>VLOOKUP(B168,'B '!$A$2:$K$620,9,0)</f>
        <v>0</v>
      </c>
      <c r="K168">
        <v>1</v>
      </c>
      <c r="L168">
        <f>VLOOKUP(B168,'B '!$A$2:$K$620,11,0)</f>
        <v>69.989999999999995</v>
      </c>
    </row>
    <row r="169" spans="1:12" ht="16.149999999999999" customHeight="1" x14ac:dyDescent="0.25">
      <c r="A169" s="1">
        <v>27596926</v>
      </c>
      <c r="B169">
        <f>VLOOKUP(A169,'B '!$A$2:$K$620,1,0)</f>
        <v>27596926</v>
      </c>
      <c r="C169">
        <f>VLOOKUP(B169,'B '!$A$2:$K$620,2,0)</f>
        <v>49346</v>
      </c>
      <c r="D169">
        <f>VLOOKUP(B169,'B '!$A$2:$K$620,3,0)</f>
        <v>9425794</v>
      </c>
      <c r="E169">
        <f>VLOOKUP(B169,'B '!$A$2:$K$620,4,0)</f>
        <v>3760093543545</v>
      </c>
      <c r="F169" t="str">
        <f>VLOOKUP(B169,'B '!$A$2:$K$620,5,0)</f>
        <v>lumisky</v>
      </c>
      <c r="G169" t="str">
        <f>VLOOKUP(B169,'B '!$A$2:$K$620,6,0)</f>
        <v>Hartwaren</v>
      </c>
      <c r="H169" t="str">
        <f>VLOOKUP(B169,'B '!$A$2:$K$620,7,0)</f>
        <v>Lampen &amp; Leuchten</v>
      </c>
      <c r="I169" t="str">
        <f>VLOOKUP(B169,'B '!$A$2:$K$620,8,0)</f>
        <v>LED-Solarleuchte "Lady Spike" in Weiß/ Schwarz - (H)62 x Ø 20 cm</v>
      </c>
      <c r="J169">
        <f>VLOOKUP(B169,'B '!$A$2:$K$620,9,0)</f>
        <v>0</v>
      </c>
      <c r="K169">
        <v>1</v>
      </c>
      <c r="L169">
        <f>VLOOKUP(B169,'B '!$A$2:$K$620,11,0)</f>
        <v>119</v>
      </c>
    </row>
    <row r="170" spans="1:12" ht="16.149999999999999" customHeight="1" x14ac:dyDescent="0.25">
      <c r="A170" s="1">
        <v>25208726</v>
      </c>
      <c r="B170">
        <f>VLOOKUP(A170,'B '!$A$2:$K$620,1,0)</f>
        <v>25208726</v>
      </c>
      <c r="C170">
        <f>VLOOKUP(B170,'B '!$A$2:$K$620,2,0)</f>
        <v>50729</v>
      </c>
      <c r="D170">
        <f>VLOOKUP(B170,'B '!$A$2:$K$620,3,0)</f>
        <v>8697800</v>
      </c>
      <c r="E170">
        <f>VLOOKUP(B170,'B '!$A$2:$K$620,4,0)</f>
        <v>3664944134275</v>
      </c>
      <c r="F170" t="str">
        <f>VLOOKUP(B170,'B '!$A$2:$K$620,5,0)</f>
        <v>Ethnical Life</v>
      </c>
      <c r="G170" t="str">
        <f>VLOOKUP(B170,'B '!$A$2:$K$620,6,0)</f>
        <v>Hartwaren</v>
      </c>
      <c r="H170" t="str">
        <f>VLOOKUP(B170,'B '!$A$2:$K$620,7,0)</f>
        <v>Deko</v>
      </c>
      <c r="I170" t="str">
        <f>VLOOKUP(B170,'B '!$A$2:$K$620,8,0)</f>
        <v>Duftkerze in Gold, 430 g (Überraschungsprodukt)</v>
      </c>
      <c r="J170">
        <f>VLOOKUP(B170,'B '!$A$2:$K$620,9,0)</f>
        <v>0</v>
      </c>
      <c r="K170">
        <v>1</v>
      </c>
      <c r="L170">
        <f>VLOOKUP(B170,'B '!$A$2:$K$620,11,0)</f>
        <v>19</v>
      </c>
    </row>
    <row r="171" spans="1:12" ht="16.149999999999999" customHeight="1" x14ac:dyDescent="0.25">
      <c r="A171" s="1">
        <v>20865228</v>
      </c>
      <c r="B171">
        <f>VLOOKUP(A171,'B '!$A$2:$K$620,1,0)</f>
        <v>20865228</v>
      </c>
      <c r="C171">
        <f>VLOOKUP(B171,'B '!$A$2:$K$620,2,0)</f>
        <v>42072</v>
      </c>
      <c r="D171">
        <f>VLOOKUP(B171,'B '!$A$2:$K$620,3,0)</f>
        <v>7386247</v>
      </c>
      <c r="E171">
        <f>VLOOKUP(B171,'B '!$A$2:$K$620,4,0)</f>
        <v>3760093540391</v>
      </c>
      <c r="F171" t="str">
        <f>VLOOKUP(B171,'B '!$A$2:$K$620,5,0)</f>
        <v>Lumijardin</v>
      </c>
      <c r="G171" t="str">
        <f>VLOOKUP(B171,'B '!$A$2:$K$620,6,0)</f>
        <v>Hartwaren</v>
      </c>
      <c r="H171" t="str">
        <f>VLOOKUP(B171,'B '!$A$2:$K$620,7,0)</f>
        <v>Lampen &amp; Leuchten</v>
      </c>
      <c r="I171" t="str">
        <f>VLOOKUP(B171,'B '!$A$2:$K$620,8,0)</f>
        <v>LED-Solar-Lichtergirlande "Lizy" in Kaltweiß - (L)380 cm</v>
      </c>
      <c r="J171">
        <f>VLOOKUP(B171,'B '!$A$2:$K$620,9,0)</f>
        <v>0</v>
      </c>
      <c r="K171">
        <v>1</v>
      </c>
      <c r="L171">
        <f>VLOOKUP(B171,'B '!$A$2:$K$620,11,0)</f>
        <v>29.7</v>
      </c>
    </row>
    <row r="172" spans="1:12" ht="16.149999999999999" customHeight="1" x14ac:dyDescent="0.25">
      <c r="A172" s="1">
        <v>17051857</v>
      </c>
      <c r="B172">
        <f>VLOOKUP(A172,'B '!$A$2:$K$620,1,0)</f>
        <v>17051857</v>
      </c>
      <c r="C172">
        <f>VLOOKUP(B172,'B '!$A$2:$K$620,2,0)</f>
        <v>33996</v>
      </c>
      <c r="D172">
        <f>VLOOKUP(B172,'B '!$A$2:$K$620,3,0)</f>
        <v>6265630</v>
      </c>
      <c r="E172">
        <f>VLOOKUP(B172,'B '!$A$2:$K$620,4,0)</f>
        <v>3561869454252</v>
      </c>
      <c r="F172" t="str">
        <f>VLOOKUP(B172,'B '!$A$2:$K$620,5,0)</f>
        <v>COOK CONCEPT</v>
      </c>
      <c r="G172" t="str">
        <f>VLOOKUP(B172,'B '!$A$2:$K$620,6,0)</f>
        <v>Hartwaren</v>
      </c>
      <c r="H172" t="str">
        <f>VLOOKUP(B172,'B '!$A$2:$K$620,7,0)</f>
        <v>Backen</v>
      </c>
      <c r="I172" t="str">
        <f>VLOOKUP(B172,'B '!$A$2:$K$620,8,0)</f>
        <v>2er Set: Spritzbeutel in Weiß - 2x 3 Stück</v>
      </c>
      <c r="J172">
        <f>VLOOKUP(B172,'B '!$A$2:$K$620,9,0)</f>
        <v>0</v>
      </c>
      <c r="K172">
        <v>1</v>
      </c>
      <c r="L172">
        <f>VLOOKUP(B172,'B '!$A$2:$K$620,11,0)</f>
        <v>14.8</v>
      </c>
    </row>
    <row r="173" spans="1:12" ht="16.149999999999999" customHeight="1" x14ac:dyDescent="0.25">
      <c r="A173" s="1">
        <v>20817026</v>
      </c>
      <c r="B173">
        <f>VLOOKUP(A173,'B '!$A$2:$K$620,1,0)</f>
        <v>20817026</v>
      </c>
      <c r="C173">
        <f>VLOOKUP(B173,'B '!$A$2:$K$620,2,0)</f>
        <v>40430</v>
      </c>
      <c r="D173">
        <f>VLOOKUP(B173,'B '!$A$2:$K$620,3,0)</f>
        <v>7371435</v>
      </c>
      <c r="E173">
        <f>VLOOKUP(B173,'B '!$A$2:$K$620,4,0)</f>
        <v>4008838128497</v>
      </c>
      <c r="F173" t="str">
        <f>VLOOKUP(B173,'B '!$A$2:$K$620,5,0)</f>
        <v>Wenko</v>
      </c>
      <c r="G173" t="str">
        <f>VLOOKUP(B173,'B '!$A$2:$K$620,6,0)</f>
        <v>Hartwaren</v>
      </c>
      <c r="H173" t="str">
        <f>VLOOKUP(B173,'B '!$A$2:$K$620,7,0)</f>
        <v>Bad</v>
      </c>
      <c r="I173" t="str">
        <f>VLOOKUP(B173,'B '!$A$2:$K$620,8,0)</f>
        <v>2er-Set: Handtuchheizkörper-Haken in Transparent - 2 x 2 Stück</v>
      </c>
      <c r="J173">
        <f>VLOOKUP(B173,'B '!$A$2:$K$620,9,0)</f>
        <v>0</v>
      </c>
      <c r="K173">
        <v>1</v>
      </c>
      <c r="L173">
        <f>VLOOKUP(B173,'B '!$A$2:$K$620,11,0)</f>
        <v>9.98</v>
      </c>
    </row>
    <row r="174" spans="1:12" ht="16.149999999999999" customHeight="1" x14ac:dyDescent="0.25">
      <c r="A174" s="1">
        <v>30014234</v>
      </c>
      <c r="B174">
        <f>VLOOKUP(A174,'B '!$A$2:$K$620,1,0)</f>
        <v>30014234</v>
      </c>
      <c r="C174">
        <f>VLOOKUP(B174,'B '!$A$2:$K$620,2,0)</f>
        <v>55674</v>
      </c>
      <c r="D174">
        <f>VLOOKUP(B174,'B '!$A$2:$K$620,3,0)</f>
        <v>10146218</v>
      </c>
      <c r="E174">
        <f>VLOOKUP(B174,'B '!$A$2:$K$620,4,0)</f>
        <v>8717459186248</v>
      </c>
      <c r="F174" t="str">
        <f>VLOOKUP(B174,'B '!$A$2:$K$620,5,0)</f>
        <v>Clayre &amp; Eef</v>
      </c>
      <c r="G174" t="str">
        <f>VLOOKUP(B174,'B '!$A$2:$K$620,6,0)</f>
        <v>Hartwaren</v>
      </c>
      <c r="H174" t="str">
        <f>VLOOKUP(B174,'B '!$A$2:$K$620,7,0)</f>
        <v>Möbel</v>
      </c>
      <c r="I174" t="str">
        <f>VLOOKUP(B174,'B '!$A$2:$K$620,8,0)</f>
        <v>Medizinschrank in Creme - (B)32 x (H)36 x (T)12 cm</v>
      </c>
      <c r="J174">
        <f>VLOOKUP(B174,'B '!$A$2:$K$620,9,0)</f>
        <v>0</v>
      </c>
      <c r="K174">
        <v>1</v>
      </c>
      <c r="L174">
        <f>VLOOKUP(B174,'B '!$A$2:$K$620,11,0)</f>
        <v>95.2</v>
      </c>
    </row>
    <row r="175" spans="1:12" ht="16.149999999999999" customHeight="1" x14ac:dyDescent="0.25">
      <c r="A175" s="1">
        <v>23106786</v>
      </c>
      <c r="B175">
        <f>VLOOKUP(A175,'B '!$A$2:$K$620,1,0)</f>
        <v>23106786</v>
      </c>
      <c r="C175">
        <f>VLOOKUP(B175,'B '!$A$2:$K$620,2,0)</f>
        <v>40432</v>
      </c>
      <c r="D175">
        <f>VLOOKUP(B175,'B '!$A$2:$K$620,3,0)</f>
        <v>8054742</v>
      </c>
      <c r="E175">
        <f>VLOOKUP(B175,'B '!$A$2:$K$620,4,0)</f>
        <v>4008838271995</v>
      </c>
      <c r="F175" t="str">
        <f>VLOOKUP(B175,'B '!$A$2:$K$620,5,0)</f>
        <v>Wenko</v>
      </c>
      <c r="G175" t="str">
        <f>VLOOKUP(B175,'B '!$A$2:$K$620,6,0)</f>
        <v>Hartwaren</v>
      </c>
      <c r="H175" t="str">
        <f>VLOOKUP(B175,'B '!$A$2:$K$620,7,0)</f>
        <v>Bad</v>
      </c>
      <c r="I175" t="str">
        <f>VLOOKUP(B175,'B '!$A$2:$K$620,8,0)</f>
        <v>WC-Garnitur "Polaris" in Weiß - (H)34,5 cm</v>
      </c>
      <c r="J175">
        <f>VLOOKUP(B175,'B '!$A$2:$K$620,9,0)</f>
        <v>0</v>
      </c>
      <c r="K175">
        <v>1</v>
      </c>
      <c r="L175">
        <f>VLOOKUP(B175,'B '!$A$2:$K$620,11,0)</f>
        <v>17.989999999999998</v>
      </c>
    </row>
    <row r="176" spans="1:12" ht="16.149999999999999" customHeight="1" x14ac:dyDescent="0.25">
      <c r="A176" s="1">
        <v>29640466</v>
      </c>
      <c r="B176">
        <f>VLOOKUP(A176,'B '!$A$2:$K$620,1,0)</f>
        <v>29640466</v>
      </c>
      <c r="C176">
        <f>VLOOKUP(B176,'B '!$A$2:$K$620,2,0)</f>
        <v>61414</v>
      </c>
      <c r="D176">
        <f>VLOOKUP(B176,'B '!$A$2:$K$620,3,0)</f>
        <v>10012901</v>
      </c>
      <c r="E176">
        <f>VLOOKUP(B176,'B '!$A$2:$K$620,4,0)</f>
        <v>4008838306291</v>
      </c>
      <c r="F176" t="str">
        <f>VLOOKUP(B176,'B '!$A$2:$K$620,5,0)</f>
        <v>Wenko</v>
      </c>
      <c r="G176" t="str">
        <f>VLOOKUP(B176,'B '!$A$2:$K$620,6,0)</f>
        <v>Hartwaren</v>
      </c>
      <c r="H176" t="str">
        <f>VLOOKUP(B176,'B '!$A$2:$K$620,7,0)</f>
        <v>Haushaltswaren</v>
      </c>
      <c r="I176" t="str">
        <f>VLOOKUP(B176,'B '!$A$2:$K$620,8,0)</f>
        <v>Treteimer "Nant" in Schwarz - 5 l</v>
      </c>
      <c r="J176">
        <f>VLOOKUP(B176,'B '!$A$2:$K$620,9,0)</f>
        <v>0</v>
      </c>
      <c r="K176">
        <v>1</v>
      </c>
      <c r="L176">
        <f>VLOOKUP(B176,'B '!$A$2:$K$620,11,0)</f>
        <v>29.99</v>
      </c>
    </row>
    <row r="177" spans="1:12" ht="16.149999999999999" customHeight="1" x14ac:dyDescent="0.25">
      <c r="A177" s="1">
        <v>25027727</v>
      </c>
      <c r="B177">
        <f>VLOOKUP(A177,'B '!$A$2:$K$620,1,0)</f>
        <v>25027727</v>
      </c>
      <c r="C177">
        <f>VLOOKUP(B177,'B '!$A$2:$K$620,2,0)</f>
        <v>50774</v>
      </c>
      <c r="D177">
        <f>VLOOKUP(B177,'B '!$A$2:$K$620,3,0)</f>
        <v>8634935</v>
      </c>
      <c r="E177">
        <f>VLOOKUP(B177,'B '!$A$2:$K$620,4,0)</f>
        <v>3664944127789</v>
      </c>
      <c r="F177" t="str">
        <f>VLOOKUP(B177,'B '!$A$2:$K$620,5,0)</f>
        <v>COOK CONCEPT</v>
      </c>
      <c r="G177" t="str">
        <f>VLOOKUP(B177,'B '!$A$2:$K$620,6,0)</f>
        <v>Hartwaren</v>
      </c>
      <c r="H177" t="str">
        <f>VLOOKUP(B177,'B '!$A$2:$K$620,7,0)</f>
        <v>Kochen und Zubereiten</v>
      </c>
      <c r="I177" t="str">
        <f>VLOOKUP(B177,'B '!$A$2:$K$620,8,0)</f>
        <v>2er-Set: Pfannenwender - (L)32,5 cm (Überraschungsprodukt)</v>
      </c>
      <c r="J177">
        <f>VLOOKUP(B177,'B '!$A$2:$K$620,9,0)</f>
        <v>0</v>
      </c>
      <c r="K177">
        <v>1</v>
      </c>
      <c r="L177">
        <f>VLOOKUP(B177,'B '!$A$2:$K$620,11,0)</f>
        <v>11</v>
      </c>
    </row>
    <row r="178" spans="1:12" ht="16.149999999999999" customHeight="1" x14ac:dyDescent="0.25">
      <c r="A178" s="1">
        <v>30160207</v>
      </c>
      <c r="B178">
        <f>VLOOKUP(A178,'B '!$A$2:$K$620,1,0)</f>
        <v>30160207</v>
      </c>
      <c r="C178">
        <f>VLOOKUP(B178,'B '!$A$2:$K$620,2,0)</f>
        <v>62540</v>
      </c>
      <c r="D178">
        <f>VLOOKUP(B178,'B '!$A$2:$K$620,3,0)</f>
        <v>10189393</v>
      </c>
      <c r="E178">
        <f>VLOOKUP(B178,'B '!$A$2:$K$620,4,0)</f>
        <v>3561869562735</v>
      </c>
      <c r="F178" t="str">
        <f>VLOOKUP(B178,'B '!$A$2:$K$620,5,0)</f>
        <v>COOK CONCEPT</v>
      </c>
      <c r="G178" t="str">
        <f>VLOOKUP(B178,'B '!$A$2:$K$620,6,0)</f>
        <v>Hartwaren</v>
      </c>
      <c r="H178" t="str">
        <f>VLOOKUP(B178,'B '!$A$2:$K$620,7,0)</f>
        <v>Kochen und Zubereiten</v>
      </c>
      <c r="I178" t="str">
        <f>VLOOKUP(B178,'B '!$A$2:$K$620,8,0)</f>
        <v>3er-Set: Spiralschneider - (H)8,4 x Ø 5,3 cm (Überraschungsprodukt)</v>
      </c>
      <c r="J178">
        <f>VLOOKUP(B178,'B '!$A$2:$K$620,9,0)</f>
        <v>0</v>
      </c>
      <c r="K178">
        <v>1</v>
      </c>
      <c r="L178">
        <f>VLOOKUP(B178,'B '!$A$2:$K$620,11,0)</f>
        <v>12</v>
      </c>
    </row>
    <row r="179" spans="1:12" ht="16.149999999999999" customHeight="1" x14ac:dyDescent="0.25">
      <c r="A179" s="1">
        <v>20865142</v>
      </c>
      <c r="B179">
        <f>VLOOKUP(A179,'B '!$A$2:$K$620,1,0)</f>
        <v>20865142</v>
      </c>
      <c r="C179">
        <f>VLOOKUP(B179,'B '!$A$2:$K$620,2,0)</f>
        <v>42072</v>
      </c>
      <c r="D179">
        <f>VLOOKUP(B179,'B '!$A$2:$K$620,3,0)</f>
        <v>7386161</v>
      </c>
      <c r="E179">
        <f>VLOOKUP(B179,'B '!$A$2:$K$620,4,0)</f>
        <v>3760119734681</v>
      </c>
      <c r="F179" t="str">
        <f>VLOOKUP(B179,'B '!$A$2:$K$620,5,0)</f>
        <v>lumisky</v>
      </c>
      <c r="G179" t="str">
        <f>VLOOKUP(B179,'B '!$A$2:$K$620,6,0)</f>
        <v>Hartwaren</v>
      </c>
      <c r="H179" t="str">
        <f>VLOOKUP(B179,'B '!$A$2:$K$620,7,0)</f>
        <v>Lampen &amp; Leuchten</v>
      </c>
      <c r="I179" t="str">
        <f>VLOOKUP(B179,'B '!$A$2:$K$620,8,0)</f>
        <v>Außenleuchte "Little Dandy" in Weiß - (H)23 cm</v>
      </c>
      <c r="J179">
        <f>VLOOKUP(B179,'B '!$A$2:$K$620,9,0)</f>
        <v>0</v>
      </c>
      <c r="K179">
        <v>1</v>
      </c>
      <c r="L179">
        <f>VLOOKUP(B179,'B '!$A$2:$K$620,11,0)</f>
        <v>89.7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F194-468F-40B3-AE24-955FFDEA0B9E}">
  <dimension ref="A1:R12"/>
  <sheetViews>
    <sheetView workbookViewId="0">
      <selection activeCell="R8" sqref="R8"/>
    </sheetView>
  </sheetViews>
  <sheetFormatPr defaultRowHeight="15" x14ac:dyDescent="0.25"/>
  <cols>
    <col min="14" max="14" width="18.140625" customWidth="1"/>
    <col min="15" max="15" width="9.42578125" bestFit="1" customWidth="1"/>
    <col min="18" max="18" width="12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17842592</v>
      </c>
      <c r="B2">
        <f>VLOOKUP(A2,'B '!$A$2:$K$620,1,0)</f>
        <v>17842592</v>
      </c>
      <c r="C2">
        <f>VLOOKUP(B2,'B '!$A$2:$K$620,2,0)</f>
        <v>37280</v>
      </c>
      <c r="D2">
        <f>VLOOKUP(B2,'B '!$A$2:$K$620,3,0)</f>
        <v>6494541</v>
      </c>
      <c r="E2">
        <f>VLOOKUP(B2,'B '!$A$2:$K$620,4,0)</f>
        <v>3760119733950</v>
      </c>
      <c r="F2" t="str">
        <f>VLOOKUP(B2,'B '!$A$2:$K$620,5,0)</f>
        <v>lumisky</v>
      </c>
      <c r="G2" t="str">
        <f>VLOOKUP(B2,'B '!$A$2:$K$620,6,0)</f>
        <v>Hartwaren</v>
      </c>
      <c r="H2" t="str">
        <f>VLOOKUP(B2,'B '!$A$2:$K$620,7,0)</f>
        <v>Lampen &amp; Leuchten</v>
      </c>
      <c r="I2" t="str">
        <f>VLOOKUP(B2,'B '!$A$2:$K$620,8,0)</f>
        <v>Außenleuchte "Classy" in Weiß - (H)150 cm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318</v>
      </c>
      <c r="N2" s="8" t="s">
        <v>1037</v>
      </c>
      <c r="O2" s="14">
        <f>SUM(L2:L12)</f>
        <v>2736.66</v>
      </c>
      <c r="P2" s="14">
        <f>O2*8%</f>
        <v>218.93279999999999</v>
      </c>
      <c r="Q2" s="9">
        <v>0.08</v>
      </c>
      <c r="R2" s="8" t="s">
        <v>1040</v>
      </c>
    </row>
    <row r="3" spans="1:18" ht="16.149999999999999" customHeight="1" x14ac:dyDescent="0.25">
      <c r="A3" s="1">
        <v>18309608</v>
      </c>
      <c r="B3">
        <f>VLOOKUP(A3,'B '!$A$2:$K$620,1,0)</f>
        <v>18309608</v>
      </c>
      <c r="C3">
        <f>VLOOKUP(B3,'B '!$A$2:$K$620,2,0)</f>
        <v>38177</v>
      </c>
      <c r="D3">
        <f>VLOOKUP(B3,'B '!$A$2:$K$620,3,0)</f>
        <v>6629852</v>
      </c>
      <c r="E3">
        <f>VLOOKUP(B3,'B '!$A$2:$K$620,4,0)</f>
        <v>8681875052497</v>
      </c>
      <c r="F3" t="str">
        <f>VLOOKUP(B3,'B '!$A$2:$K$620,5,0)</f>
        <v>Evila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in Braun/ Creme - (H)140 x Ø 38 cm</v>
      </c>
      <c r="J3">
        <f>VLOOKUP(B3,'B '!$A$2:$K$620,9,0)</f>
        <v>0</v>
      </c>
      <c r="K3">
        <v>1</v>
      </c>
      <c r="L3">
        <f>VLOOKUP(B3,'B '!$A$2:$K$620,11,0)</f>
        <v>81.22</v>
      </c>
    </row>
    <row r="4" spans="1:18" ht="16.149999999999999" customHeight="1" x14ac:dyDescent="0.25">
      <c r="A4" s="1">
        <v>12702650</v>
      </c>
      <c r="B4">
        <f>VLOOKUP(A4,'B '!$A$2:$K$620,1,0)</f>
        <v>12702650</v>
      </c>
      <c r="C4">
        <f>VLOOKUP(B4,'B '!$A$2:$K$620,2,0)</f>
        <v>21968</v>
      </c>
      <c r="D4">
        <f>VLOOKUP(B4,'B '!$A$2:$K$620,3,0)</f>
        <v>4874870</v>
      </c>
      <c r="E4">
        <f>VLOOKUP(B4,'B '!$A$2:$K$620,4,0)</f>
        <v>5705994866049</v>
      </c>
      <c r="F4" t="str">
        <f>VLOOKUP(B4,'B '!$A$2:$K$620,5,0)</f>
        <v>AC Design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Garderobe "Ascot" in Weiß - (B)42 x (H)178 x (T)42 cm</v>
      </c>
      <c r="J4">
        <f>VLOOKUP(B4,'B '!$A$2:$K$620,9,0)</f>
        <v>0</v>
      </c>
      <c r="K4">
        <f>VLOOKUP(B4,'B '!$A$2:$K$620,10,0)</f>
        <v>1</v>
      </c>
      <c r="L4">
        <f>VLOOKUP(B4,'B '!$A$2:$K$620,11,0)</f>
        <v>34.99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29659348</v>
      </c>
      <c r="B5">
        <f>VLOOKUP(A5,'B '!$A$2:$K$620,1,0)</f>
        <v>29659348</v>
      </c>
      <c r="C5">
        <f>VLOOKUP(B5,'B '!$A$2:$K$620,2,0)</f>
        <v>48774</v>
      </c>
      <c r="D5">
        <f>VLOOKUP(B5,'B '!$A$2:$K$620,3,0)</f>
        <v>10021780</v>
      </c>
      <c r="E5">
        <f>VLOOKUP(B5,'B '!$A$2:$K$620,4,0)</f>
        <v>8681875670769</v>
      </c>
      <c r="F5" t="str">
        <f>VLOOKUP(B5,'B '!$A$2:$K$620,5,0)</f>
        <v>Scandinavia Concept</v>
      </c>
      <c r="G5" t="str">
        <f>VLOOKUP(B5,'B '!$A$2:$K$620,6,0)</f>
        <v>Hartwaren</v>
      </c>
      <c r="H5" t="str">
        <f>VLOOKUP(B5,'B '!$A$2:$K$620,7,0)</f>
        <v>Möbel</v>
      </c>
      <c r="I5" t="str">
        <f>VLOOKUP(B5,'B '!$A$2:$K$620,8,0)</f>
        <v>Bücherregal "Prada" in Braun/ Schwarz - (B)52 x (H)160 x (T)38 cm</v>
      </c>
      <c r="J5">
        <f>VLOOKUP(B5,'B '!$A$2:$K$620,9,0)</f>
        <v>0</v>
      </c>
      <c r="K5">
        <f>VLOOKUP(B5,'B '!$A$2:$K$620,10,0)</f>
        <v>1</v>
      </c>
      <c r="L5">
        <f>VLOOKUP(B5,'B '!$A$2:$K$620,11,0)</f>
        <v>542.94000000000005</v>
      </c>
      <c r="N5" s="8" t="s">
        <v>1037</v>
      </c>
      <c r="O5" s="14">
        <f>SUM(L2:L12)</f>
        <v>2736.66</v>
      </c>
      <c r="P5" s="14">
        <f>O5*7%</f>
        <v>191.56620000000001</v>
      </c>
      <c r="Q5" s="9">
        <v>7.4999999999999997E-2</v>
      </c>
      <c r="R5" s="4" t="s">
        <v>1041</v>
      </c>
    </row>
    <row r="6" spans="1:18" ht="16.149999999999999" customHeight="1" x14ac:dyDescent="0.25">
      <c r="A6" s="1">
        <v>21263267</v>
      </c>
      <c r="B6">
        <f>VLOOKUP(A6,'B '!$A$2:$K$620,1,0)</f>
        <v>21263267</v>
      </c>
      <c r="C6">
        <f>VLOOKUP(B6,'B '!$A$2:$K$620,2,0)</f>
        <v>41399</v>
      </c>
      <c r="D6">
        <f>VLOOKUP(B6,'B '!$A$2:$K$620,3,0)</f>
        <v>7494806</v>
      </c>
      <c r="E6">
        <f>VLOOKUP(B6,'B '!$A$2:$K$620,4,0)</f>
        <v>8434169314517</v>
      </c>
      <c r="F6" t="str">
        <f>VLOOKUP(B6,'B '!$A$2:$K$620,5,0)</f>
        <v>Folkifreckles</v>
      </c>
      <c r="G6" t="str">
        <f>VLOOKUP(B6,'B '!$A$2:$K$620,6,0)</f>
        <v>Hartwaren</v>
      </c>
      <c r="H6" t="str">
        <f>VLOOKUP(B6,'B '!$A$2:$K$620,7,0)</f>
        <v>Möbel</v>
      </c>
      <c r="I6" t="str">
        <f>VLOOKUP(B6,'B '!$A$2:$K$620,8,0)</f>
        <v>Standregal "Tipi" in Natur - (B)96 x (H)172 x (T)36 cm</v>
      </c>
      <c r="J6">
        <f>VLOOKUP(B6,'B '!$A$2:$K$620,9,0)</f>
        <v>0</v>
      </c>
      <c r="K6">
        <f>VLOOKUP(B6,'B '!$A$2:$K$620,10,0)</f>
        <v>1</v>
      </c>
      <c r="L6">
        <f>VLOOKUP(B6,'B '!$A$2:$K$620,11,0)</f>
        <v>200</v>
      </c>
    </row>
    <row r="7" spans="1:18" ht="16.149999999999999" customHeight="1" x14ac:dyDescent="0.25">
      <c r="A7" s="1">
        <v>21713193</v>
      </c>
      <c r="B7">
        <f>VLOOKUP(A7,'B '!$A$2:$K$620,1,0)</f>
        <v>21713193</v>
      </c>
      <c r="C7">
        <f>VLOOKUP(B7,'B '!$A$2:$K$620,2,0)</f>
        <v>45055</v>
      </c>
      <c r="D7">
        <f>VLOOKUP(B7,'B '!$A$2:$K$620,3,0)</f>
        <v>7630862</v>
      </c>
      <c r="E7">
        <f>VLOOKUP(B7,'B '!$A$2:$K$620,4,0)</f>
        <v>4251083903689</v>
      </c>
      <c r="F7" t="str">
        <f>VLOOKUP(B7,'B '!$A$2:$K$620,5,0)</f>
        <v>Gartenfreude</v>
      </c>
      <c r="G7" t="str">
        <f>VLOOKUP(B7,'B '!$A$2:$K$620,6,0)</f>
        <v>Hartwaren</v>
      </c>
      <c r="H7" t="str">
        <f>VLOOKUP(B7,'B '!$A$2:$K$620,7,0)</f>
        <v>Garten</v>
      </c>
      <c r="I7" t="str">
        <f>VLOOKUP(B7,'B '!$A$2:$K$620,8,0)</f>
        <v>Sonnenschirm in Mint - (H)250 x Ø 300 cm</v>
      </c>
      <c r="J7">
        <f>VLOOKUP(B7,'B '!$A$2:$K$620,9,0)</f>
        <v>0</v>
      </c>
      <c r="K7">
        <f>VLOOKUP(B7,'B '!$A$2:$K$620,10,0)</f>
        <v>1</v>
      </c>
      <c r="L7">
        <f>VLOOKUP(B7,'B '!$A$2:$K$620,11,0)</f>
        <v>119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ht="16.149999999999999" customHeight="1" x14ac:dyDescent="0.25">
      <c r="A8" s="1">
        <v>28026055</v>
      </c>
      <c r="B8">
        <f>VLOOKUP(A8,'B '!$A$2:$K$620,1,0)</f>
        <v>28026055</v>
      </c>
      <c r="C8">
        <f>VLOOKUP(B8,'B '!$A$2:$K$620,2,0)</f>
        <v>57426</v>
      </c>
      <c r="D8">
        <f>VLOOKUP(B8,'B '!$A$2:$K$620,3,0)</f>
        <v>9552832</v>
      </c>
      <c r="E8">
        <f>VLOOKUP(B8,'B '!$A$2:$K$620,4,0)</f>
        <v>7029774000309</v>
      </c>
      <c r="F8" t="str">
        <f>VLOOKUP(B8,'B '!$A$2:$K$620,5,0)</f>
        <v>Hamax</v>
      </c>
      <c r="G8" t="str">
        <f>VLOOKUP(B8,'B '!$A$2:$K$620,6,0)</f>
        <v>Hartwaren</v>
      </c>
      <c r="H8" t="str">
        <f>VLOOKUP(B8,'B '!$A$2:$K$620,7,0)</f>
        <v>Freizeit und Sport</v>
      </c>
      <c r="I8" t="str">
        <f>VLOOKUP(B8,'B '!$A$2:$K$620,8,0)</f>
        <v>Multifunktionsanhänger "Outback" in Dunkelblau</v>
      </c>
      <c r="J8">
        <f>VLOOKUP(B8,'B '!$A$2:$K$620,9,0)</f>
        <v>0</v>
      </c>
      <c r="K8">
        <f>VLOOKUP(B8,'B '!$A$2:$K$620,10,0)</f>
        <v>1</v>
      </c>
      <c r="L8">
        <f>VLOOKUP(B8,'B '!$A$2:$K$620,11,0)</f>
        <v>899</v>
      </c>
      <c r="N8" s="8" t="s">
        <v>1037</v>
      </c>
      <c r="O8" s="14">
        <f>SUM(L2:L12)</f>
        <v>2736.66</v>
      </c>
      <c r="P8" s="14">
        <f>O8*6.5%</f>
        <v>177.88290000000001</v>
      </c>
      <c r="Q8" s="9">
        <v>6.5000000000000002E-2</v>
      </c>
      <c r="R8" s="8" t="s">
        <v>1042</v>
      </c>
    </row>
    <row r="9" spans="1:18" ht="16.149999999999999" customHeight="1" x14ac:dyDescent="0.25">
      <c r="A9" s="1">
        <v>29025404</v>
      </c>
      <c r="B9">
        <f>VLOOKUP(A9,'B '!$A$2:$K$620,1,0)</f>
        <v>29025404</v>
      </c>
      <c r="C9">
        <f>VLOOKUP(B9,'B '!$A$2:$K$620,2,0)</f>
        <v>59156</v>
      </c>
      <c r="D9">
        <f>VLOOKUP(B9,'B '!$A$2:$K$620,3,0)</f>
        <v>9844772</v>
      </c>
      <c r="E9">
        <f>VLOOKUP(B9,'B '!$A$2:$K$620,4,0)</f>
        <v>8681875643831</v>
      </c>
      <c r="F9" t="str">
        <f>VLOOKUP(B9,'B '!$A$2:$K$620,5,0)</f>
        <v>ABERTO DESIGN</v>
      </c>
      <c r="G9" t="str">
        <f>VLOOKUP(B9,'B '!$A$2:$K$620,6,0)</f>
        <v>Hartwaren</v>
      </c>
      <c r="H9" t="str">
        <f>VLOOKUP(B9,'B '!$A$2:$K$620,7,0)</f>
        <v>Deko</v>
      </c>
      <c r="I9" t="str">
        <f>VLOOKUP(B9,'B '!$A$2:$K$620,8,0)</f>
        <v>Wanddekor "World Map Compass" - (B)95 x (H)65 cm</v>
      </c>
      <c r="J9">
        <f>VLOOKUP(B9,'B '!$A$2:$K$620,9,0)</f>
        <v>0</v>
      </c>
      <c r="K9">
        <v>1</v>
      </c>
      <c r="L9">
        <f>VLOOKUP(B9,'B '!$A$2:$K$620,11,0)</f>
        <v>253.56</v>
      </c>
    </row>
    <row r="10" spans="1:18" ht="16.149999999999999" customHeight="1" x14ac:dyDescent="0.25">
      <c r="A10" s="1">
        <v>18061072</v>
      </c>
      <c r="B10">
        <f>VLOOKUP(A10,'B '!$A$2:$K$620,1,0)</f>
        <v>18061072</v>
      </c>
      <c r="C10">
        <f>VLOOKUP(B10,'B '!$A$2:$K$620,2,0)</f>
        <v>35823</v>
      </c>
      <c r="D10">
        <f>VLOOKUP(B10,'B '!$A$2:$K$620,3,0)</f>
        <v>6556861</v>
      </c>
      <c r="E10">
        <f>VLOOKUP(B10,'B '!$A$2:$K$620,4,0)</f>
        <v>9999999076701</v>
      </c>
      <c r="F10" t="str">
        <f>VLOOKUP(B10,'B '!$A$2:$K$620,5,0)</f>
        <v>Deco Lorrie</v>
      </c>
      <c r="G10" t="str">
        <f>VLOOKUP(B10,'B '!$A$2:$K$620,6,0)</f>
        <v>Hartwaren</v>
      </c>
      <c r="H10" t="str">
        <f>VLOOKUP(B10,'B '!$A$2:$K$620,7,0)</f>
        <v>Möbel</v>
      </c>
      <c r="I10" t="str">
        <f>VLOOKUP(B10,'B '!$A$2:$K$620,8,0)</f>
        <v>Couchtisch "Fiord" in Natur - (H)45 x Ø 80 cm</v>
      </c>
      <c r="J10">
        <f>VLOOKUP(B10,'B '!$A$2:$K$620,9,0)</f>
        <v>0</v>
      </c>
      <c r="K10">
        <f>VLOOKUP(B10,'B '!$A$2:$K$620,10,0)</f>
        <v>1</v>
      </c>
      <c r="L10">
        <f>VLOOKUP(B10,'B '!$A$2:$K$620,11,0)</f>
        <v>159</v>
      </c>
    </row>
    <row r="11" spans="1:18" ht="16.149999999999999" customHeight="1" x14ac:dyDescent="0.25">
      <c r="A11" s="1">
        <v>25816940</v>
      </c>
      <c r="B11">
        <f>VLOOKUP(A11,'B '!$A$2:$K$620,1,0)</f>
        <v>25816940</v>
      </c>
      <c r="C11">
        <f>VLOOKUP(B11,'B '!$A$2:$K$620,2,0)</f>
        <v>50696</v>
      </c>
      <c r="D11">
        <f>VLOOKUP(B11,'B '!$A$2:$K$620,3,0)</f>
        <v>8878214</v>
      </c>
      <c r="E11">
        <f>VLOOKUP(B11,'B '!$A$2:$K$620,4,0)</f>
        <v>3664944182863</v>
      </c>
      <c r="F11" t="str">
        <f>VLOOKUP(B11,'B '!$A$2:$K$620,5,0)</f>
        <v>Ethnical Life</v>
      </c>
      <c r="G11" t="str">
        <f>VLOOKUP(B11,'B '!$A$2:$K$620,6,0)</f>
        <v>Hartwaren</v>
      </c>
      <c r="H11" t="str">
        <f>VLOOKUP(B11,'B '!$A$2:$K$620,7,0)</f>
        <v>Deko</v>
      </c>
      <c r="I11" t="str">
        <f>VLOOKUP(B11,'B '!$A$2:$K$620,8,0)</f>
        <v>Kunstpflanze in Grün - (H)85 x Ø 15 cm</v>
      </c>
      <c r="J11">
        <f>VLOOKUP(B11,'B '!$A$2:$K$620,9,0)</f>
        <v>0</v>
      </c>
      <c r="K11">
        <f>VLOOKUP(B11,'B '!$A$2:$K$620,10,0)</f>
        <v>1</v>
      </c>
      <c r="L11">
        <f>VLOOKUP(B11,'B '!$A$2:$K$620,11,0)</f>
        <v>29</v>
      </c>
    </row>
    <row r="12" spans="1:18" ht="16.149999999999999" customHeight="1" x14ac:dyDescent="0.25">
      <c r="A12" s="1">
        <v>21540983</v>
      </c>
      <c r="B12">
        <f>VLOOKUP(A12,'B '!$A$2:$K$620,1,0)</f>
        <v>21540983</v>
      </c>
      <c r="C12">
        <f>VLOOKUP(B12,'B '!$A$2:$K$620,2,0)</f>
        <v>42264</v>
      </c>
      <c r="D12">
        <f>VLOOKUP(B12,'B '!$A$2:$K$620,3,0)</f>
        <v>7578079</v>
      </c>
      <c r="E12">
        <f>VLOOKUP(B12,'B '!$A$2:$K$620,4,0)</f>
        <v>4002541296351</v>
      </c>
      <c r="F12" t="str">
        <f>VLOOKUP(B12,'B '!$A$2:$K$620,5,0)</f>
        <v>LEONARDO</v>
      </c>
      <c r="G12" t="str">
        <f>VLOOKUP(B12,'B '!$A$2:$K$620,6,0)</f>
        <v>Hartwaren</v>
      </c>
      <c r="H12" t="str">
        <f>VLOOKUP(B12,'B '!$A$2:$K$620,7,0)</f>
        <v>Deko</v>
      </c>
      <c r="I12" t="str">
        <f>VLOOKUP(B12,'B '!$A$2:$K$620,8,0)</f>
        <v>Minigewächshaus - (L)46 x (B)20 x (H)33 cm</v>
      </c>
      <c r="J12">
        <f>VLOOKUP(B12,'B '!$A$2:$K$620,9,0)</f>
        <v>0</v>
      </c>
      <c r="K12">
        <f>VLOOKUP(B12,'B '!$A$2:$K$620,10,0)</f>
        <v>1</v>
      </c>
      <c r="L12">
        <f>VLOOKUP(B12,'B '!$A$2:$K$620,11,0)</f>
        <v>99.95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D36F-5430-4C80-B0F6-B8891877B0F5}">
  <dimension ref="A1:R20"/>
  <sheetViews>
    <sheetView workbookViewId="0">
      <selection activeCell="T5" sqref="T5"/>
    </sheetView>
  </sheetViews>
  <sheetFormatPr defaultRowHeight="15" x14ac:dyDescent="0.25"/>
  <cols>
    <col min="14" max="14" width="18.140625" customWidth="1"/>
    <col min="15" max="15" width="9.42578125" bestFit="1" customWidth="1"/>
    <col min="18" max="18" width="11.425781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23180547</v>
      </c>
      <c r="B2">
        <f>VLOOKUP(A2,'B '!$A$2:$K$620,1,0)</f>
        <v>23180547</v>
      </c>
      <c r="C2">
        <f>VLOOKUP(B2,'B '!$A$2:$K$620,2,0)</f>
        <v>44655</v>
      </c>
      <c r="D2">
        <f>VLOOKUP(B2,'B '!$A$2:$K$620,3,0)</f>
        <v>8081697</v>
      </c>
      <c r="E2">
        <f>VLOOKUP(B2,'B '!$A$2:$K$620,4,0)</f>
        <v>8681875315455</v>
      </c>
      <c r="F2" t="str">
        <f>VLOOKUP(B2,'B '!$A$2:$K$620,5,0)</f>
        <v>Scandinavia Concept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Bücherregal "Alaro" in Walnuss/ Schwarz - (B)66 x (H)150 x (T)32 cm</v>
      </c>
      <c r="J2">
        <f>VLOOKUP(B2,'B '!$A$2:$K$620,9,0)</f>
        <v>0</v>
      </c>
      <c r="K2">
        <v>1</v>
      </c>
      <c r="L2">
        <f>VLOOKUP(B2,'B '!$A$2:$K$620,11,0)</f>
        <v>443.58</v>
      </c>
      <c r="N2" s="8" t="s">
        <v>1037</v>
      </c>
      <c r="O2" s="14">
        <f>SUM(L2:L20)</f>
        <v>5774.5399999999991</v>
      </c>
      <c r="P2" s="14">
        <f>O2*8%</f>
        <v>461.96319999999992</v>
      </c>
      <c r="Q2" s="9">
        <v>0.08</v>
      </c>
      <c r="R2" s="8" t="s">
        <v>1040</v>
      </c>
    </row>
    <row r="3" spans="1:18" ht="16.149999999999999" customHeight="1" x14ac:dyDescent="0.25">
      <c r="A3" s="1">
        <v>23180685</v>
      </c>
      <c r="B3">
        <f>VLOOKUP(A3,'B '!$A$2:$K$620,1,0)</f>
        <v>23180685</v>
      </c>
      <c r="C3">
        <f>VLOOKUP(B3,'B '!$A$2:$K$620,2,0)</f>
        <v>44655</v>
      </c>
      <c r="D3">
        <f>VLOOKUP(B3,'B '!$A$2:$K$620,3,0)</f>
        <v>8081835</v>
      </c>
      <c r="E3">
        <f>VLOOKUP(B3,'B '!$A$2:$K$620,4,0)</f>
        <v>8681875508697</v>
      </c>
      <c r="F3" t="str">
        <f>VLOOKUP(B3,'B '!$A$2:$K$620,5,0)</f>
        <v>Scandinavia Concept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Couchtisch "Kelvin" in Walnuss/ Schwarz- (B)120 x (H)50 x (T)60 cm</v>
      </c>
      <c r="J3">
        <f>VLOOKUP(B3,'B '!$A$2:$K$620,9,0)</f>
        <v>0</v>
      </c>
      <c r="K3">
        <v>1</v>
      </c>
      <c r="L3">
        <f>VLOOKUP(B3,'B '!$A$2:$K$620,11,0)</f>
        <v>556.44000000000005</v>
      </c>
    </row>
    <row r="4" spans="1:18" ht="16.149999999999999" customHeight="1" x14ac:dyDescent="0.25">
      <c r="A4" s="1">
        <v>21799410</v>
      </c>
      <c r="B4">
        <f>VLOOKUP(A4,'B '!$A$2:$K$620,1,0)</f>
        <v>21799410</v>
      </c>
      <c r="C4">
        <f>VLOOKUP(B4,'B '!$A$2:$K$620,2,0)</f>
        <v>44653</v>
      </c>
      <c r="D4">
        <f>VLOOKUP(B4,'B '!$A$2:$K$620,3,0)</f>
        <v>7653970</v>
      </c>
      <c r="E4">
        <f>VLOOKUP(B4,'B '!$A$2:$K$620,4,0)</f>
        <v>8681875287738</v>
      </c>
      <c r="F4" t="str">
        <f>VLOOKUP(B4,'B '!$A$2:$K$620,5,0)</f>
        <v>Scandinavia Concept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Bücherregal "Kuttap" in Weiß - (B)90 x (H)182 x (T)22 cm</v>
      </c>
      <c r="J4">
        <f>VLOOKUP(B4,'B '!$A$2:$K$620,9,0)</f>
        <v>0</v>
      </c>
      <c r="K4">
        <v>1</v>
      </c>
      <c r="L4">
        <f>VLOOKUP(B4,'B '!$A$2:$K$620,11,0)</f>
        <v>367.06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22389536</v>
      </c>
      <c r="B5">
        <f>VLOOKUP(A5,'B '!$A$2:$K$620,1,0)</f>
        <v>22389536</v>
      </c>
      <c r="C5">
        <f>VLOOKUP(B5,'B '!$A$2:$K$620,2,0)</f>
        <v>44654</v>
      </c>
      <c r="D5">
        <f>VLOOKUP(B5,'B '!$A$2:$K$620,3,0)</f>
        <v>7830844</v>
      </c>
      <c r="E5">
        <f>VLOOKUP(B5,'B '!$A$2:$K$620,4,0)</f>
        <v>8681875315448</v>
      </c>
      <c r="F5" t="str">
        <f>VLOOKUP(B5,'B '!$A$2:$K$620,5,0)</f>
        <v>Scandinavia Concept</v>
      </c>
      <c r="G5" t="str">
        <f>VLOOKUP(B5,'B '!$A$2:$K$620,6,0)</f>
        <v>Hartwaren</v>
      </c>
      <c r="H5" t="str">
        <f>VLOOKUP(B5,'B '!$A$2:$K$620,7,0)</f>
        <v>Möbel</v>
      </c>
      <c r="I5" t="str">
        <f>VLOOKUP(B5,'B '!$A$2:$K$620,8,0)</f>
        <v>Bücherregal "Alaro" in Braun/ Schwarz - (B)66 x (H)150 x (T)30 cm</v>
      </c>
      <c r="J5">
        <f>VLOOKUP(B5,'B '!$A$2:$K$620,9,0)</f>
        <v>0</v>
      </c>
      <c r="K5">
        <v>1</v>
      </c>
      <c r="L5">
        <f>VLOOKUP(B5,'B '!$A$2:$K$620,11,0)</f>
        <v>451.98</v>
      </c>
      <c r="N5" s="8" t="s">
        <v>1037</v>
      </c>
      <c r="O5" s="14">
        <f>SUM(L2:L20)</f>
        <v>5774.5399999999991</v>
      </c>
      <c r="P5" s="14">
        <f>O5*7%</f>
        <v>404.21779999999995</v>
      </c>
      <c r="Q5" s="9">
        <v>7.4999999999999997E-2</v>
      </c>
      <c r="R5" s="8" t="s">
        <v>1041</v>
      </c>
    </row>
    <row r="6" spans="1:18" ht="16.149999999999999" customHeight="1" x14ac:dyDescent="0.25">
      <c r="A6" s="1">
        <v>22796102</v>
      </c>
      <c r="B6">
        <f>VLOOKUP(A6,'B '!$A$2:$K$620,1,0)</f>
        <v>22796102</v>
      </c>
      <c r="C6">
        <f>VLOOKUP(B6,'B '!$A$2:$K$620,2,0)</f>
        <v>42289</v>
      </c>
      <c r="D6">
        <f>VLOOKUP(B6,'B '!$A$2:$K$620,3,0)</f>
        <v>7965161</v>
      </c>
      <c r="E6">
        <f>VLOOKUP(B6,'B '!$A$2:$K$620,4,0)</f>
        <v>4008913624104</v>
      </c>
      <c r="F6" t="str">
        <f>VLOOKUP(B6,'B '!$A$2:$K$620,5,0)</f>
        <v>Sealskin</v>
      </c>
      <c r="G6" t="str">
        <f>VLOOKUP(B6,'B '!$A$2:$K$620,6,0)</f>
        <v>Hartwaren</v>
      </c>
      <c r="H6" t="str">
        <f>VLOOKUP(B6,'B '!$A$2:$K$620,7,0)</f>
        <v>Bad</v>
      </c>
      <c r="I6" t="str">
        <f>VLOOKUP(B6,'B '!$A$2:$K$620,8,0)</f>
        <v>Handtuchhalter "Brix" in Weiß - (B)50 x (H)170 cm</v>
      </c>
      <c r="J6">
        <f>VLOOKUP(B6,'B '!$A$2:$K$620,9,0)</f>
        <v>0</v>
      </c>
      <c r="K6">
        <v>1</v>
      </c>
      <c r="L6">
        <f>VLOOKUP(B6,'B '!$A$2:$K$620,11,0)</f>
        <v>94.95</v>
      </c>
    </row>
    <row r="7" spans="1:18" ht="16.149999999999999" customHeight="1" x14ac:dyDescent="0.25">
      <c r="A7" s="1">
        <v>18309608</v>
      </c>
      <c r="B7">
        <f>VLOOKUP(A7,'B '!$A$2:$K$620,1,0)</f>
        <v>18309608</v>
      </c>
      <c r="C7">
        <f>VLOOKUP(B7,'B '!$A$2:$K$620,2,0)</f>
        <v>38177</v>
      </c>
      <c r="D7">
        <f>VLOOKUP(B7,'B '!$A$2:$K$620,3,0)</f>
        <v>6629852</v>
      </c>
      <c r="E7">
        <f>VLOOKUP(B7,'B '!$A$2:$K$620,4,0)</f>
        <v>8681875052497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in Braun/ Creme - (H)140 x Ø 38 cm</v>
      </c>
      <c r="J7">
        <f>VLOOKUP(B7,'B '!$A$2:$K$620,9,0)</f>
        <v>0</v>
      </c>
      <c r="K7">
        <v>1</v>
      </c>
      <c r="L7">
        <f>VLOOKUP(B7,'B '!$A$2:$K$620,11,0)</f>
        <v>81.22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6.149999999999999" customHeight="1" x14ac:dyDescent="0.25">
      <c r="A8" s="1">
        <v>18309608</v>
      </c>
      <c r="B8">
        <f>VLOOKUP(A8,'B '!$A$2:$K$620,1,0)</f>
        <v>18309608</v>
      </c>
      <c r="C8">
        <f>VLOOKUP(B8,'B '!$A$2:$K$620,2,0)</f>
        <v>38177</v>
      </c>
      <c r="D8">
        <f>VLOOKUP(B8,'B '!$A$2:$K$620,3,0)</f>
        <v>6629852</v>
      </c>
      <c r="E8">
        <f>VLOOKUP(B8,'B '!$A$2:$K$620,4,0)</f>
        <v>8681875052497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Standleuchte in Braun/ Creme - (H)140 x Ø 38 cm</v>
      </c>
      <c r="J8">
        <f>VLOOKUP(B8,'B '!$A$2:$K$620,9,0)</f>
        <v>0</v>
      </c>
      <c r="K8">
        <v>1</v>
      </c>
      <c r="L8">
        <f>VLOOKUP(B8,'B '!$A$2:$K$620,11,0)</f>
        <v>81.22</v>
      </c>
      <c r="N8" s="8" t="s">
        <v>1037</v>
      </c>
      <c r="O8" s="14">
        <f>SUM(L2:L20)</f>
        <v>5774.5399999999991</v>
      </c>
      <c r="P8" s="14">
        <f>O8*6.5%</f>
        <v>375.34509999999995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18309608</v>
      </c>
      <c r="B9">
        <f>VLOOKUP(A9,'B '!$A$2:$K$620,1,0)</f>
        <v>18309608</v>
      </c>
      <c r="C9">
        <f>VLOOKUP(B9,'B '!$A$2:$K$620,2,0)</f>
        <v>38177</v>
      </c>
      <c r="D9">
        <f>VLOOKUP(B9,'B '!$A$2:$K$620,3,0)</f>
        <v>6629852</v>
      </c>
      <c r="E9">
        <f>VLOOKUP(B9,'B '!$A$2:$K$620,4,0)</f>
        <v>8681875052497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in Braun/ Creme - (H)140 x Ø 38 cm</v>
      </c>
      <c r="J9">
        <f>VLOOKUP(B9,'B '!$A$2:$K$620,9,0)</f>
        <v>0</v>
      </c>
      <c r="K9">
        <v>1</v>
      </c>
      <c r="L9">
        <f>VLOOKUP(B9,'B '!$A$2:$K$620,11,0)</f>
        <v>81.22</v>
      </c>
    </row>
    <row r="10" spans="1:18" ht="16.149999999999999" customHeight="1" x14ac:dyDescent="0.25">
      <c r="A10" s="1">
        <v>23180547</v>
      </c>
      <c r="B10">
        <f>VLOOKUP(A10,'B '!$A$2:$K$620,1,0)</f>
        <v>23180547</v>
      </c>
      <c r="C10">
        <f>VLOOKUP(B10,'B '!$A$2:$K$620,2,0)</f>
        <v>44655</v>
      </c>
      <c r="D10">
        <f>VLOOKUP(B10,'B '!$A$2:$K$620,3,0)</f>
        <v>8081697</v>
      </c>
      <c r="E10">
        <f>VLOOKUP(B10,'B '!$A$2:$K$620,4,0)</f>
        <v>8681875315455</v>
      </c>
      <c r="F10" t="str">
        <f>VLOOKUP(B10,'B '!$A$2:$K$620,5,0)</f>
        <v>Scandinavia Concept</v>
      </c>
      <c r="G10" t="str">
        <f>VLOOKUP(B10,'B '!$A$2:$K$620,6,0)</f>
        <v>Hartwaren</v>
      </c>
      <c r="H10" t="str">
        <f>VLOOKUP(B10,'B '!$A$2:$K$620,7,0)</f>
        <v>Möbel</v>
      </c>
      <c r="I10" t="str">
        <f>VLOOKUP(B10,'B '!$A$2:$K$620,8,0)</f>
        <v>Bücherregal "Alaro" in Walnuss/ Schwarz - (B)66 x (H)150 x (T)32 cm</v>
      </c>
      <c r="J10">
        <f>VLOOKUP(B10,'B '!$A$2:$K$620,9,0)</f>
        <v>0</v>
      </c>
      <c r="K10">
        <v>1</v>
      </c>
      <c r="L10">
        <f>VLOOKUP(B10,'B '!$A$2:$K$620,11,0)</f>
        <v>443.58</v>
      </c>
    </row>
    <row r="11" spans="1:18" ht="16.149999999999999" customHeight="1" x14ac:dyDescent="0.25">
      <c r="A11" s="1">
        <v>23180547</v>
      </c>
      <c r="B11">
        <f>VLOOKUP(A11,'B '!$A$2:$K$620,1,0)</f>
        <v>23180547</v>
      </c>
      <c r="C11">
        <f>VLOOKUP(B11,'B '!$A$2:$K$620,2,0)</f>
        <v>44655</v>
      </c>
      <c r="D11">
        <f>VLOOKUP(B11,'B '!$A$2:$K$620,3,0)</f>
        <v>8081697</v>
      </c>
      <c r="E11">
        <f>VLOOKUP(B11,'B '!$A$2:$K$620,4,0)</f>
        <v>8681875315455</v>
      </c>
      <c r="F11" t="str">
        <f>VLOOKUP(B11,'B '!$A$2:$K$620,5,0)</f>
        <v>Scandinavia Concept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Bücherregal "Alaro" in Walnuss/ Schwarz - (B)66 x (H)150 x (T)32 cm</v>
      </c>
      <c r="J11">
        <f>VLOOKUP(B11,'B '!$A$2:$K$620,9,0)</f>
        <v>0</v>
      </c>
      <c r="K11">
        <v>1</v>
      </c>
      <c r="L11">
        <f>VLOOKUP(B11,'B '!$A$2:$K$620,11,0)</f>
        <v>443.58</v>
      </c>
    </row>
    <row r="12" spans="1:18" ht="16.149999999999999" customHeight="1" x14ac:dyDescent="0.25">
      <c r="A12" s="1">
        <v>28943739</v>
      </c>
      <c r="B12">
        <f>VLOOKUP(A12,'B '!$A$2:$K$620,1,0)</f>
        <v>28943739</v>
      </c>
      <c r="C12">
        <f>VLOOKUP(B12,'B '!$A$2:$K$620,2,0)</f>
        <v>61159</v>
      </c>
      <c r="D12">
        <f>VLOOKUP(B12,'B '!$A$2:$K$620,3,0)</f>
        <v>9675208</v>
      </c>
      <c r="E12">
        <f>VLOOKUP(B12,'B '!$A$2:$K$620,4,0)</f>
        <v>3701234209494</v>
      </c>
      <c r="F12" t="str">
        <f>VLOOKUP(B12,'B '!$A$2:$K$620,5,0)</f>
        <v>Nazar</v>
      </c>
      <c r="G12" t="str">
        <f>VLOOKUP(B12,'B '!$A$2:$K$620,6,0)</f>
        <v>Hartwaren</v>
      </c>
      <c r="H12" t="str">
        <f>VLOOKUP(B12,'B '!$A$2:$K$620,7,0)</f>
        <v>Heimtextilien</v>
      </c>
      <c r="I12" t="str">
        <f>VLOOKUP(B12,'B '!$A$2:$K$620,8,0)</f>
        <v>Indoor/ Outdoor-Teppich "Scoobi" in Grau</v>
      </c>
      <c r="J12" t="str">
        <f>VLOOKUP(B12,'B '!$A$2:$K$620,9,0)</f>
        <v>180x280 cm</v>
      </c>
      <c r="K12">
        <v>1</v>
      </c>
      <c r="L12">
        <f>VLOOKUP(B12,'B '!$A$2:$K$620,11,0)</f>
        <v>119</v>
      </c>
    </row>
    <row r="13" spans="1:18" ht="16.149999999999999" customHeight="1" x14ac:dyDescent="0.25">
      <c r="A13" s="1">
        <v>17842600</v>
      </c>
      <c r="B13">
        <f>VLOOKUP(A13,'B '!$A$2:$K$620,1,0)</f>
        <v>17842600</v>
      </c>
      <c r="C13">
        <f>VLOOKUP(B13,'B '!$A$2:$K$620,2,0)</f>
        <v>37280</v>
      </c>
      <c r="D13">
        <f>VLOOKUP(B13,'B '!$A$2:$K$620,3,0)</f>
        <v>6494549</v>
      </c>
      <c r="E13">
        <f>VLOOKUP(B13,'B '!$A$2:$K$620,4,0)</f>
        <v>3760119738337</v>
      </c>
      <c r="F13" t="str">
        <f>VLOOKUP(B13,'B '!$A$2:$K$620,5,0)</f>
        <v>lumisky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Außenleuchte "Lady" in Weiß - (H)150 cm</v>
      </c>
      <c r="J13">
        <f>VLOOKUP(B13,'B '!$A$2:$K$620,9,0)</f>
        <v>0</v>
      </c>
      <c r="K13">
        <v>1</v>
      </c>
      <c r="L13">
        <f>VLOOKUP(B13,'B '!$A$2:$K$620,11,0)</f>
        <v>327</v>
      </c>
    </row>
    <row r="14" spans="1:18" ht="16.149999999999999" customHeight="1" x14ac:dyDescent="0.25">
      <c r="A14" s="1">
        <v>17842600</v>
      </c>
      <c r="B14">
        <f>VLOOKUP(A14,'B '!$A$2:$K$620,1,0)</f>
        <v>17842600</v>
      </c>
      <c r="C14">
        <f>VLOOKUP(B14,'B '!$A$2:$K$620,2,0)</f>
        <v>37280</v>
      </c>
      <c r="D14">
        <f>VLOOKUP(B14,'B '!$A$2:$K$620,3,0)</f>
        <v>6494549</v>
      </c>
      <c r="E14">
        <f>VLOOKUP(B14,'B '!$A$2:$K$620,4,0)</f>
        <v>3760119738337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Außenleuchte "Lady" in Weiß - (H)150 cm</v>
      </c>
      <c r="J14">
        <f>VLOOKUP(B14,'B '!$A$2:$K$620,9,0)</f>
        <v>0</v>
      </c>
      <c r="K14">
        <v>1</v>
      </c>
      <c r="L14">
        <f>VLOOKUP(B14,'B '!$A$2:$K$620,11,0)</f>
        <v>327</v>
      </c>
    </row>
    <row r="15" spans="1:18" ht="16.149999999999999" customHeight="1" x14ac:dyDescent="0.25">
      <c r="A15" s="1">
        <v>17182546</v>
      </c>
      <c r="B15">
        <f>VLOOKUP(A15,'B '!$A$2:$K$620,1,0)</f>
        <v>17182546</v>
      </c>
      <c r="C15">
        <f>VLOOKUP(B15,'B '!$A$2:$K$620,2,0)</f>
        <v>34824</v>
      </c>
      <c r="D15">
        <f>VLOOKUP(B15,'B '!$A$2:$K$620,3,0)</f>
        <v>6306767</v>
      </c>
      <c r="E15">
        <f>VLOOKUP(B15,'B '!$A$2:$K$620,4,0)</f>
        <v>4008832650246</v>
      </c>
      <c r="F15" t="str">
        <f>VLOOKUP(B15,'B '!$A$2:$K$620,5,0)</f>
        <v>Blomus</v>
      </c>
      <c r="G15" t="str">
        <f>VLOOKUP(B15,'B '!$A$2:$K$620,6,0)</f>
        <v>Hartwaren</v>
      </c>
      <c r="H15" t="str">
        <f>VLOOKUP(B15,'B '!$A$2:$K$620,7,0)</f>
        <v>Deko</v>
      </c>
      <c r="I15" t="str">
        <f>VLOOKUP(B15,'B '!$A$2:$K$620,8,0)</f>
        <v>Windrad "Viento" in Silber - (B)29,5 x (H)104 x (T)8,5 cm</v>
      </c>
      <c r="J15">
        <f>VLOOKUP(B15,'B '!$A$2:$K$620,9,0)</f>
        <v>0</v>
      </c>
      <c r="K15">
        <v>1</v>
      </c>
      <c r="L15">
        <f>VLOOKUP(B15,'B '!$A$2:$K$620,11,0)</f>
        <v>14.95</v>
      </c>
    </row>
    <row r="16" spans="1:18" ht="16.149999999999999" customHeight="1" x14ac:dyDescent="0.25">
      <c r="A16" s="1">
        <v>19977747</v>
      </c>
      <c r="B16">
        <f>VLOOKUP(A16,'B '!$A$2:$K$620,1,0)</f>
        <v>19977747</v>
      </c>
      <c r="C16">
        <f>VLOOKUP(B16,'B '!$A$2:$K$620,2,0)</f>
        <v>40985</v>
      </c>
      <c r="D16">
        <f>VLOOKUP(B16,'B '!$A$2:$K$620,3,0)</f>
        <v>6989393</v>
      </c>
      <c r="E16" t="str">
        <f>VLOOKUP(B16,'B '!$A$2:$K$620,4,0)</f>
        <v>N/A</v>
      </c>
      <c r="F16" t="str">
        <f>VLOOKUP(B16,'B '!$A$2:$K$620,5,0)</f>
        <v>House Nordic</v>
      </c>
      <c r="G16" t="str">
        <f>VLOOKUP(B16,'B '!$A$2:$K$620,6,0)</f>
        <v>Hartwaren</v>
      </c>
      <c r="H16" t="str">
        <f>VLOOKUP(B16,'B '!$A$2:$K$620,7,0)</f>
        <v>Heimtextilien</v>
      </c>
      <c r="I16" t="str">
        <f>VLOOKUP(B16,'B '!$A$2:$K$620,8,0)</f>
        <v>Outdoor-Teppich in Beige</v>
      </c>
      <c r="J16">
        <f>VLOOKUP(B16,'B '!$A$2:$K$620,9,0)</f>
        <v>0</v>
      </c>
      <c r="K16">
        <v>1</v>
      </c>
      <c r="L16">
        <f>VLOOKUP(B16,'B '!$A$2:$K$620,11,0)</f>
        <v>149</v>
      </c>
    </row>
    <row r="17" spans="1:12" ht="16.149999999999999" customHeight="1" x14ac:dyDescent="0.25">
      <c r="A17" s="1">
        <v>26818404</v>
      </c>
      <c r="B17">
        <f>VLOOKUP(A17,'B '!$A$2:$K$620,1,0)</f>
        <v>26818404</v>
      </c>
      <c r="C17">
        <f>VLOOKUP(B17,'B '!$A$2:$K$620,2,0)</f>
        <v>53909</v>
      </c>
      <c r="D17">
        <f>VLOOKUP(B17,'B '!$A$2:$K$620,3,0)</f>
        <v>9207567</v>
      </c>
      <c r="E17">
        <f>VLOOKUP(B17,'B '!$A$2:$K$620,4,0)</f>
        <v>3664944198710</v>
      </c>
      <c r="F17" t="str">
        <f>VLOOKUP(B17,'B '!$A$2:$K$620,5,0)</f>
        <v>Ethnical Life</v>
      </c>
      <c r="G17" t="str">
        <f>VLOOKUP(B17,'B '!$A$2:$K$620,6,0)</f>
        <v>Hartwaren</v>
      </c>
      <c r="H17" t="str">
        <f>VLOOKUP(B17,'B '!$A$2:$K$620,7,0)</f>
        <v>Heimtextilien</v>
      </c>
      <c r="I17" t="str">
        <f>VLOOKUP(B17,'B '!$A$2:$K$620,8,0)</f>
        <v>Indoor-/ Outdoor-Teppich in Grau - (L)180 x (B)120 cm</v>
      </c>
      <c r="J17">
        <f>VLOOKUP(B17,'B '!$A$2:$K$620,9,0)</f>
        <v>0</v>
      </c>
      <c r="K17">
        <v>1</v>
      </c>
      <c r="L17">
        <f>VLOOKUP(B17,'B '!$A$2:$K$620,11,0)</f>
        <v>30</v>
      </c>
    </row>
    <row r="18" spans="1:12" ht="16.149999999999999" customHeight="1" x14ac:dyDescent="0.25">
      <c r="A18" s="1">
        <v>23666396</v>
      </c>
      <c r="B18">
        <f>VLOOKUP(A18,'B '!$A$2:$K$620,1,0)</f>
        <v>23666396</v>
      </c>
      <c r="C18">
        <f>VLOOKUP(B18,'B '!$A$2:$K$620,2,0)</f>
        <v>42505</v>
      </c>
      <c r="D18">
        <f>VLOOKUP(B18,'B '!$A$2:$K$620,3,0)</f>
        <v>8251394</v>
      </c>
      <c r="E18">
        <f>VLOOKUP(B18,'B '!$A$2:$K$620,4,0)</f>
        <v>3700763681795</v>
      </c>
      <c r="F18" t="str">
        <f>VLOOKUP(B18,'B '!$A$2:$K$620,5,0)</f>
        <v>E-ZIGO</v>
      </c>
      <c r="G18" t="str">
        <f>VLOOKUP(B18,'B '!$A$2:$K$620,6,0)</f>
        <v>Hartwaren</v>
      </c>
      <c r="H18" t="str">
        <f>VLOOKUP(B18,'B '!$A$2:$K$620,7,0)</f>
        <v>Freizeit und Sport</v>
      </c>
      <c r="I18" t="str">
        <f>VLOOKUP(B18,'B '!$A$2:$K$620,8,0)</f>
        <v>Falt-E-Bike in Schwarz</v>
      </c>
      <c r="J18">
        <f>VLOOKUP(B18,'B '!$A$2:$K$620,9,0)</f>
        <v>0</v>
      </c>
      <c r="K18">
        <v>1</v>
      </c>
      <c r="L18">
        <f>VLOOKUP(B18,'B '!$A$2:$K$620,11,0)</f>
        <v>999</v>
      </c>
    </row>
    <row r="19" spans="1:12" ht="16.149999999999999" customHeight="1" x14ac:dyDescent="0.25">
      <c r="A19" s="1">
        <v>20865172</v>
      </c>
      <c r="B19">
        <f>VLOOKUP(A19,'B '!$A$2:$K$620,1,0)</f>
        <v>20865172</v>
      </c>
      <c r="C19">
        <f>VLOOKUP(B19,'B '!$A$2:$K$620,2,0)</f>
        <v>42072</v>
      </c>
      <c r="D19">
        <f>VLOOKUP(B19,'B '!$A$2:$K$620,3,0)</f>
        <v>7386191</v>
      </c>
      <c r="E19">
        <f>VLOOKUP(B19,'B '!$A$2:$K$620,4,0)</f>
        <v>3760093540209</v>
      </c>
      <c r="F19" t="str">
        <f>VLOOKUP(B19,'B '!$A$2:$K$620,5,0)</f>
        <v>lumisky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LED-Außenleuchte "Classy" mit Farbwechsel - (H)120 cm</v>
      </c>
      <c r="J19">
        <f>VLOOKUP(B19,'B '!$A$2:$K$620,9,0)</f>
        <v>0</v>
      </c>
      <c r="K19">
        <v>1</v>
      </c>
      <c r="L19">
        <f>VLOOKUP(B19,'B '!$A$2:$K$620,11,0)</f>
        <v>258.76</v>
      </c>
    </row>
    <row r="20" spans="1:12" ht="16.149999999999999" customHeight="1" x14ac:dyDescent="0.25">
      <c r="A20" s="1">
        <v>16597545</v>
      </c>
      <c r="B20">
        <f>VLOOKUP(A20,'B '!$A$2:$K$620,1,0)</f>
        <v>16597545</v>
      </c>
      <c r="C20">
        <f>VLOOKUP(B20,'B '!$A$2:$K$620,2,0)</f>
        <v>29905</v>
      </c>
      <c r="D20">
        <f>VLOOKUP(B20,'B '!$A$2:$K$620,3,0)</f>
        <v>6129413</v>
      </c>
      <c r="E20">
        <f>VLOOKUP(B20,'B '!$A$2:$K$620,4,0)</f>
        <v>4003222776537</v>
      </c>
      <c r="F20" t="str">
        <f>VLOOKUP(B20,'B '!$A$2:$K$620,5,0)</f>
        <v>näve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LED-Standleuchte in Chrom - (H)154 cm</v>
      </c>
      <c r="J20">
        <f>VLOOKUP(B20,'B '!$A$2:$K$620,9,0)</f>
        <v>0</v>
      </c>
      <c r="K20">
        <v>1</v>
      </c>
      <c r="L20">
        <f>VLOOKUP(B20,'B '!$A$2:$K$620,11,0)</f>
        <v>505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174E-9077-4466-81A5-F1CDB44F2144}">
  <dimension ref="A1:R28"/>
  <sheetViews>
    <sheetView workbookViewId="0">
      <selection activeCell="R8" sqref="R8"/>
    </sheetView>
  </sheetViews>
  <sheetFormatPr defaultRowHeight="15" x14ac:dyDescent="0.25"/>
  <cols>
    <col min="14" max="14" width="18.140625" customWidth="1"/>
    <col min="15" max="15" width="9.42578125" bestFit="1" customWidth="1"/>
    <col min="18" max="18" width="11.710937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20888388</v>
      </c>
      <c r="B2">
        <f>VLOOKUP(A2,'B '!$A$2:$K$620,1,0)</f>
        <v>20888388</v>
      </c>
      <c r="C2">
        <f>VLOOKUP(B2,'B '!$A$2:$K$620,2,0)</f>
        <v>43214</v>
      </c>
      <c r="D2">
        <f>VLOOKUP(B2,'B '!$A$2:$K$620,3,0)</f>
        <v>7392563</v>
      </c>
      <c r="E2">
        <f>VLOOKUP(B2,'B '!$A$2:$K$620,4,0)</f>
        <v>8004976625030</v>
      </c>
      <c r="F2" t="str">
        <f>VLOOKUP(B2,'B '!$A$2:$K$620,5,0)</f>
        <v>sea you at home</v>
      </c>
      <c r="G2" t="str">
        <f>VLOOKUP(B2,'B '!$A$2:$K$620,6,0)</f>
        <v>Hartwaren</v>
      </c>
      <c r="H2" t="str">
        <f>VLOOKUP(B2,'B '!$A$2:$K$620,7,0)</f>
        <v>Gedeckter Tisch</v>
      </c>
      <c r="I2" t="str">
        <f>VLOOKUP(B2,'B '!$A$2:$K$620,8,0)</f>
        <v>18tlg. Tafelservice in Blau</v>
      </c>
      <c r="J2">
        <f>VLOOKUP(B2,'B '!$A$2:$K$620,9,0)</f>
        <v>0</v>
      </c>
      <c r="K2">
        <v>1</v>
      </c>
      <c r="L2">
        <f>VLOOKUP(B2,'B '!$A$2:$K$620,11,0)</f>
        <v>154</v>
      </c>
      <c r="N2" s="8" t="s">
        <v>1037</v>
      </c>
      <c r="O2" s="14">
        <f>SUM(L2:L28)</f>
        <v>3329.62</v>
      </c>
      <c r="P2" s="14">
        <f>O2*8%</f>
        <v>266.36959999999999</v>
      </c>
      <c r="Q2" s="9">
        <v>0.08</v>
      </c>
      <c r="R2" s="8" t="s">
        <v>1040</v>
      </c>
    </row>
    <row r="3" spans="1:18" ht="16.149999999999999" customHeight="1" x14ac:dyDescent="0.25">
      <c r="A3" s="1">
        <v>19252201</v>
      </c>
      <c r="B3">
        <f>VLOOKUP(A3,'B '!$A$2:$K$620,1,0)</f>
        <v>19252201</v>
      </c>
      <c r="C3">
        <f>VLOOKUP(B3,'B '!$A$2:$K$620,2,0)</f>
        <v>33723</v>
      </c>
      <c r="D3">
        <f>VLOOKUP(B3,'B '!$A$2:$K$620,3,0)</f>
        <v>6914327</v>
      </c>
      <c r="E3">
        <f>VLOOKUP(B3,'B '!$A$2:$K$620,4,0)</f>
        <v>8004976615369</v>
      </c>
      <c r="F3" t="str">
        <f>VLOOKUP(B3,'B '!$A$2:$K$620,5,0)</f>
        <v>Trendy Kitchen by EXCÉLSA</v>
      </c>
      <c r="G3" t="str">
        <f>VLOOKUP(B3,'B '!$A$2:$K$620,6,0)</f>
        <v>Hartwaren</v>
      </c>
      <c r="H3" t="str">
        <f>VLOOKUP(B3,'B '!$A$2:$K$620,7,0)</f>
        <v>Gedeckter Tisch</v>
      </c>
      <c r="I3" t="str">
        <f>VLOOKUP(B3,'B '!$A$2:$K$620,8,0)</f>
        <v>18tlg. Tafelservice in Schwarz/ Grau/ Weiß</v>
      </c>
      <c r="J3">
        <f>VLOOKUP(B3,'B '!$A$2:$K$620,9,0)</f>
        <v>0</v>
      </c>
      <c r="K3">
        <v>1</v>
      </c>
      <c r="L3">
        <f>VLOOKUP(B3,'B '!$A$2:$K$620,11,0)</f>
        <v>122.4</v>
      </c>
    </row>
    <row r="4" spans="1:18" ht="16.149999999999999" customHeight="1" x14ac:dyDescent="0.25">
      <c r="A4" s="1">
        <v>20136168</v>
      </c>
      <c r="B4">
        <f>VLOOKUP(A4,'B '!$A$2:$K$620,1,0)</f>
        <v>20136168</v>
      </c>
      <c r="C4">
        <f>VLOOKUP(B4,'B '!$A$2:$K$620,2,0)</f>
        <v>38910</v>
      </c>
      <c r="D4">
        <f>VLOOKUP(B4,'B '!$A$2:$K$620,3,0)</f>
        <v>7171286</v>
      </c>
      <c r="E4">
        <f>VLOOKUP(B4,'B '!$A$2:$K$620,4,0)</f>
        <v>6941057454757</v>
      </c>
      <c r="F4" t="str">
        <f>VLOOKUP(B4,'B '!$A$2:$K$620,5,0)</f>
        <v>Intex</v>
      </c>
      <c r="G4" t="str">
        <f>VLOOKUP(B4,'B '!$A$2:$K$620,6,0)</f>
        <v>Hartwaren</v>
      </c>
      <c r="H4" t="str">
        <f>VLOOKUP(B4,'B '!$A$2:$K$620,7,0)</f>
        <v>Freizeit und Sport</v>
      </c>
      <c r="I4" t="str">
        <f>VLOOKUP(B4,'B '!$A$2:$K$620,8,0)</f>
        <v>Familien-Pool "Family Lounge Pool" - ab 3 Jahren - (L)229 x (B)229 cm</v>
      </c>
      <c r="J4">
        <f>VLOOKUP(B4,'B '!$A$2:$K$620,9,0)</f>
        <v>0</v>
      </c>
      <c r="K4">
        <v>1</v>
      </c>
      <c r="L4">
        <f>VLOOKUP(B4,'B '!$A$2:$K$620,11,0)</f>
        <v>64.989999999999995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14546539</v>
      </c>
      <c r="B5">
        <f>VLOOKUP(A5,'B '!$A$2:$K$620,1,0)</f>
        <v>14546539</v>
      </c>
      <c r="C5">
        <f>VLOOKUP(B5,'B '!$A$2:$K$620,2,0)</f>
        <v>29707</v>
      </c>
      <c r="D5">
        <f>VLOOKUP(B5,'B '!$A$2:$K$620,3,0)</f>
        <v>5481112</v>
      </c>
      <c r="E5">
        <f>VLOOKUP(B5,'B '!$A$2:$K$620,4,0)</f>
        <v>3561864331947</v>
      </c>
      <c r="F5" t="str">
        <f>VLOOKUP(B5,'B '!$A$2:$K$620,5,0)</f>
        <v>Ethnical Life</v>
      </c>
      <c r="G5" t="str">
        <f>VLOOKUP(B5,'B '!$A$2:$K$620,6,0)</f>
        <v>Hartwaren</v>
      </c>
      <c r="H5" t="str">
        <f>VLOOKUP(B5,'B '!$A$2:$K$620,7,0)</f>
        <v>Möbel</v>
      </c>
      <c r="I5" t="str">
        <f>VLOOKUP(B5,'B '!$A$2:$K$620,8,0)</f>
        <v>Beistelltisch in Grau/ Natur - (H)44 x Ø 50 cm</v>
      </c>
      <c r="J5">
        <f>VLOOKUP(B5,'B '!$A$2:$K$620,9,0)</f>
        <v>0</v>
      </c>
      <c r="K5">
        <v>1</v>
      </c>
      <c r="L5">
        <f>VLOOKUP(B5,'B '!$A$2:$K$620,11,0)</f>
        <v>75</v>
      </c>
      <c r="N5" s="8" t="s">
        <v>1037</v>
      </c>
      <c r="O5" s="14">
        <f>SUM(L2:L28)</f>
        <v>3329.62</v>
      </c>
      <c r="P5" s="14">
        <f>O5*7%</f>
        <v>233.07340000000002</v>
      </c>
      <c r="Q5" s="9">
        <v>7.4999999999999997E-2</v>
      </c>
      <c r="R5" s="8" t="s">
        <v>1041</v>
      </c>
    </row>
    <row r="6" spans="1:18" ht="16.149999999999999" customHeight="1" x14ac:dyDescent="0.25">
      <c r="A6" s="1">
        <v>14546539</v>
      </c>
      <c r="B6">
        <f>VLOOKUP(A6,'B '!$A$2:$K$620,1,0)</f>
        <v>14546539</v>
      </c>
      <c r="C6">
        <f>VLOOKUP(B6,'B '!$A$2:$K$620,2,0)</f>
        <v>29707</v>
      </c>
      <c r="D6">
        <f>VLOOKUP(B6,'B '!$A$2:$K$620,3,0)</f>
        <v>5481112</v>
      </c>
      <c r="E6">
        <f>VLOOKUP(B6,'B '!$A$2:$K$620,4,0)</f>
        <v>3561864331947</v>
      </c>
      <c r="F6" t="str">
        <f>VLOOKUP(B6,'B '!$A$2:$K$620,5,0)</f>
        <v>Ethnical Life</v>
      </c>
      <c r="G6" t="str">
        <f>VLOOKUP(B6,'B '!$A$2:$K$620,6,0)</f>
        <v>Hartwaren</v>
      </c>
      <c r="H6" t="str">
        <f>VLOOKUP(B6,'B '!$A$2:$K$620,7,0)</f>
        <v>Möbel</v>
      </c>
      <c r="I6" t="str">
        <f>VLOOKUP(B6,'B '!$A$2:$K$620,8,0)</f>
        <v>Beistelltisch in Grau/ Natur - (H)44 x Ø 50 cm</v>
      </c>
      <c r="J6">
        <f>VLOOKUP(B6,'B '!$A$2:$K$620,9,0)</f>
        <v>0</v>
      </c>
      <c r="K6">
        <v>1</v>
      </c>
      <c r="L6">
        <f>VLOOKUP(B6,'B '!$A$2:$K$620,11,0)</f>
        <v>75</v>
      </c>
    </row>
    <row r="7" spans="1:18" ht="16.149999999999999" customHeight="1" x14ac:dyDescent="0.25">
      <c r="A7" s="1">
        <v>10215394</v>
      </c>
      <c r="B7">
        <f>VLOOKUP(A7,'B '!$A$2:$K$620,1,0)</f>
        <v>10215394</v>
      </c>
      <c r="C7">
        <f>VLOOKUP(B7,'B '!$A$2:$K$620,2,0)</f>
        <v>21073</v>
      </c>
      <c r="D7">
        <f>VLOOKUP(B7,'B '!$A$2:$K$620,3,0)</f>
        <v>4120813</v>
      </c>
      <c r="E7">
        <f>VLOOKUP(B7,'B '!$A$2:$K$620,4,0)</f>
        <v>4004519131022</v>
      </c>
      <c r="F7" t="str">
        <f>VLOOKUP(B7,'B '!$A$2:$K$620,5,0)</f>
        <v>WESCO</v>
      </c>
      <c r="G7" t="str">
        <f>VLOOKUP(B7,'B '!$A$2:$K$620,6,0)</f>
        <v>Hartwaren</v>
      </c>
      <c r="H7" t="str">
        <f>VLOOKUP(B7,'B '!$A$2:$K$620,7,0)</f>
        <v>Haushaltswaren</v>
      </c>
      <c r="I7" t="str">
        <f>VLOOKUP(B7,'B '!$A$2:$K$620,8,0)</f>
        <v>Treteimer "Capboy Maxi" in Anthrazit - 22 l</v>
      </c>
      <c r="J7">
        <f>VLOOKUP(B7,'B '!$A$2:$K$620,9,0)</f>
        <v>0</v>
      </c>
      <c r="K7">
        <v>1</v>
      </c>
      <c r="L7">
        <f>VLOOKUP(B7,'B '!$A$2:$K$620,11,0)</f>
        <v>85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6.149999999999999" customHeight="1" x14ac:dyDescent="0.25">
      <c r="A8" s="1">
        <v>29025404</v>
      </c>
      <c r="B8">
        <f>VLOOKUP(A8,'B '!$A$2:$K$620,1,0)</f>
        <v>29025404</v>
      </c>
      <c r="C8">
        <f>VLOOKUP(B8,'B '!$A$2:$K$620,2,0)</f>
        <v>59156</v>
      </c>
      <c r="D8">
        <f>VLOOKUP(B8,'B '!$A$2:$K$620,3,0)</f>
        <v>9844772</v>
      </c>
      <c r="E8">
        <f>VLOOKUP(B8,'B '!$A$2:$K$620,4,0)</f>
        <v>8681875643831</v>
      </c>
      <c r="F8" t="str">
        <f>VLOOKUP(B8,'B '!$A$2:$K$620,5,0)</f>
        <v>ABERTO DESIGN</v>
      </c>
      <c r="G8" t="str">
        <f>VLOOKUP(B8,'B '!$A$2:$K$620,6,0)</f>
        <v>Hartwaren</v>
      </c>
      <c r="H8" t="str">
        <f>VLOOKUP(B8,'B '!$A$2:$K$620,7,0)</f>
        <v>Deko</v>
      </c>
      <c r="I8" t="str">
        <f>VLOOKUP(B8,'B '!$A$2:$K$620,8,0)</f>
        <v>Wanddekor "World Map Compass" - (B)95 x (H)65 cm</v>
      </c>
      <c r="J8">
        <f>VLOOKUP(B8,'B '!$A$2:$K$620,9,0)</f>
        <v>0</v>
      </c>
      <c r="K8">
        <v>1</v>
      </c>
      <c r="L8">
        <f>VLOOKUP(B8,'B '!$A$2:$K$620,11,0)</f>
        <v>253.56</v>
      </c>
      <c r="N8" s="8" t="s">
        <v>1037</v>
      </c>
      <c r="O8" s="14">
        <f>SUM(L2:L28)</f>
        <v>3329.62</v>
      </c>
      <c r="P8" s="14">
        <f>O8*6.5%</f>
        <v>216.42529999999999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24380624</v>
      </c>
      <c r="B9">
        <f>VLOOKUP(A9,'B '!$A$2:$K$620,1,0)</f>
        <v>24380624</v>
      </c>
      <c r="C9">
        <f>VLOOKUP(B9,'B '!$A$2:$K$620,2,0)</f>
        <v>44649</v>
      </c>
      <c r="D9">
        <f>VLOOKUP(B9,'B '!$A$2:$K$620,3,0)</f>
        <v>8446433</v>
      </c>
      <c r="E9">
        <f>VLOOKUP(B9,'B '!$A$2:$K$620,4,0)</f>
        <v>8681875052558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"Ayd" in Schwarz/ Braun - (H)140 cm</v>
      </c>
      <c r="J9">
        <f>VLOOKUP(B9,'B '!$A$2:$K$620,9,0)</f>
        <v>0</v>
      </c>
      <c r="K9">
        <v>1</v>
      </c>
      <c r="L9">
        <f>VLOOKUP(B9,'B '!$A$2:$K$620,11,0)</f>
        <v>87</v>
      </c>
    </row>
    <row r="10" spans="1:18" ht="16.149999999999999" customHeight="1" x14ac:dyDescent="0.25">
      <c r="A10" s="1">
        <v>21320012</v>
      </c>
      <c r="B10">
        <f>VLOOKUP(A10,'B '!$A$2:$K$620,1,0)</f>
        <v>21320012</v>
      </c>
      <c r="C10">
        <f>VLOOKUP(B10,'B '!$A$2:$K$620,2,0)</f>
        <v>44646</v>
      </c>
      <c r="D10">
        <f>VLOOKUP(B10,'B '!$A$2:$K$620,3,0)</f>
        <v>7513962</v>
      </c>
      <c r="E10">
        <f>VLOOKUP(B10,'B '!$A$2:$K$620,4,0)</f>
        <v>8681875156614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"Ayd" in Gelb - (H)140 cm</v>
      </c>
      <c r="J10">
        <f>VLOOKUP(B10,'B '!$A$2:$K$620,9,0)</f>
        <v>0</v>
      </c>
      <c r="K10">
        <v>1</v>
      </c>
      <c r="L10">
        <f>VLOOKUP(B10,'B '!$A$2:$K$620,11,0)</f>
        <v>85</v>
      </c>
    </row>
    <row r="11" spans="1:18" ht="16.149999999999999" customHeight="1" x14ac:dyDescent="0.25">
      <c r="A11" s="1">
        <v>24380621</v>
      </c>
      <c r="B11">
        <f>VLOOKUP(A11,'B '!$A$2:$K$620,1,0)</f>
        <v>24380621</v>
      </c>
      <c r="C11">
        <f>VLOOKUP(B11,'B '!$A$2:$K$620,2,0)</f>
        <v>44649</v>
      </c>
      <c r="D11">
        <f>VLOOKUP(B11,'B '!$A$2:$K$620,3,0)</f>
        <v>8446430</v>
      </c>
      <c r="E11">
        <f>VLOOKUP(B11,'B '!$A$2:$K$620,4,0)</f>
        <v>8681875052510</v>
      </c>
      <c r="F11" t="str">
        <f>VLOOKUP(B11,'B '!$A$2:$K$620,5,0)</f>
        <v>Evila</v>
      </c>
      <c r="G11" t="str">
        <f>VLOOKUP(B11,'B '!$A$2:$K$620,6,0)</f>
        <v>Hartwaren</v>
      </c>
      <c r="H11" t="str">
        <f>VLOOKUP(B11,'B '!$A$2:$K$620,7,0)</f>
        <v>Lampen &amp; Leuchten</v>
      </c>
      <c r="I11" t="str">
        <f>VLOOKUP(B11,'B '!$A$2:$K$620,8,0)</f>
        <v>Standleuchte "Ayd" in Grau/ Braun - (H)140 cm</v>
      </c>
      <c r="J11">
        <f>VLOOKUP(B11,'B '!$A$2:$K$620,9,0)</f>
        <v>0</v>
      </c>
      <c r="K11">
        <v>1</v>
      </c>
      <c r="L11">
        <f>VLOOKUP(B11,'B '!$A$2:$K$620,11,0)</f>
        <v>87</v>
      </c>
    </row>
    <row r="12" spans="1:18" ht="16.149999999999999" customHeight="1" x14ac:dyDescent="0.25">
      <c r="A12" s="1">
        <v>18341463</v>
      </c>
      <c r="B12">
        <f>VLOOKUP(A12,'B '!$A$2:$K$620,1,0)</f>
        <v>18341463</v>
      </c>
      <c r="C12">
        <f>VLOOKUP(B12,'B '!$A$2:$K$620,2,0)</f>
        <v>38173</v>
      </c>
      <c r="D12">
        <f>VLOOKUP(B12,'B '!$A$2:$K$620,3,0)</f>
        <v>6638720</v>
      </c>
      <c r="E12">
        <f>VLOOKUP(B12,'B '!$A$2:$K$620,4,0)</f>
        <v>4020606082909</v>
      </c>
      <c r="F12" t="str">
        <f>VLOOKUP(B12,'B '!$A$2:$K$620,5,0)</f>
        <v>Boltze</v>
      </c>
      <c r="G12" t="str">
        <f>VLOOKUP(B12,'B '!$A$2:$K$620,6,0)</f>
        <v>Hartwaren</v>
      </c>
      <c r="H12" t="str">
        <f>VLOOKUP(B12,'B '!$A$2:$K$620,7,0)</f>
        <v>Deko</v>
      </c>
      <c r="I12" t="str">
        <f>VLOOKUP(B12,'B '!$A$2:$K$620,8,0)</f>
        <v>3er-Set: Laternen "Rana" in Weiß</v>
      </c>
      <c r="J12">
        <f>VLOOKUP(B12,'B '!$A$2:$K$620,9,0)</f>
        <v>0</v>
      </c>
      <c r="K12">
        <v>1</v>
      </c>
      <c r="L12">
        <f>VLOOKUP(B12,'B '!$A$2:$K$620,11,0)</f>
        <v>109</v>
      </c>
    </row>
    <row r="13" spans="1:18" ht="16.149999999999999" customHeight="1" x14ac:dyDescent="0.25">
      <c r="A13" s="1">
        <v>24380621</v>
      </c>
      <c r="B13">
        <f>VLOOKUP(A13,'B '!$A$2:$K$620,1,0)</f>
        <v>24380621</v>
      </c>
      <c r="C13">
        <f>VLOOKUP(B13,'B '!$A$2:$K$620,2,0)</f>
        <v>44649</v>
      </c>
      <c r="D13">
        <f>VLOOKUP(B13,'B '!$A$2:$K$620,3,0)</f>
        <v>8446430</v>
      </c>
      <c r="E13">
        <f>VLOOKUP(B13,'B '!$A$2:$K$620,4,0)</f>
        <v>8681875052510</v>
      </c>
      <c r="F13" t="str">
        <f>VLOOKUP(B13,'B '!$A$2:$K$620,5,0)</f>
        <v>Evila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Standleuchte "Ayd" in Grau/ Braun - (H)140 cm</v>
      </c>
      <c r="J13">
        <f>VLOOKUP(B13,'B '!$A$2:$K$620,9,0)</f>
        <v>0</v>
      </c>
      <c r="K13">
        <v>1</v>
      </c>
      <c r="L13">
        <f>VLOOKUP(B13,'B '!$A$2:$K$620,11,0)</f>
        <v>87</v>
      </c>
    </row>
    <row r="14" spans="1:18" ht="16.149999999999999" customHeight="1" x14ac:dyDescent="0.25">
      <c r="A14" s="1">
        <v>24380621</v>
      </c>
      <c r="B14">
        <f>VLOOKUP(A14,'B '!$A$2:$K$620,1,0)</f>
        <v>24380621</v>
      </c>
      <c r="C14">
        <f>VLOOKUP(B14,'B '!$A$2:$K$620,2,0)</f>
        <v>44649</v>
      </c>
      <c r="D14">
        <f>VLOOKUP(B14,'B '!$A$2:$K$620,3,0)</f>
        <v>8446430</v>
      </c>
      <c r="E14">
        <f>VLOOKUP(B14,'B '!$A$2:$K$620,4,0)</f>
        <v>8681875052510</v>
      </c>
      <c r="F14" t="str">
        <f>VLOOKUP(B14,'B '!$A$2:$K$620,5,0)</f>
        <v>Evila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Standleuchte "Ayd" in Grau/ Braun - (H)140 cm</v>
      </c>
      <c r="J14">
        <f>VLOOKUP(B14,'B '!$A$2:$K$620,9,0)</f>
        <v>0</v>
      </c>
      <c r="K14">
        <v>1</v>
      </c>
      <c r="L14">
        <f>VLOOKUP(B14,'B '!$A$2:$K$620,11,0)</f>
        <v>87</v>
      </c>
    </row>
    <row r="15" spans="1:18" ht="16.149999999999999" customHeight="1" x14ac:dyDescent="0.25">
      <c r="A15" s="1">
        <v>18603076</v>
      </c>
      <c r="B15">
        <f>VLOOKUP(A15,'B '!$A$2:$K$620,1,0)</f>
        <v>18603076</v>
      </c>
      <c r="C15">
        <f>VLOOKUP(B15,'B '!$A$2:$K$620,2,0)</f>
        <v>33721</v>
      </c>
      <c r="D15">
        <f>VLOOKUP(B15,'B '!$A$2:$K$620,3,0)</f>
        <v>6716056</v>
      </c>
      <c r="E15">
        <f>VLOOKUP(B15,'B '!$A$2:$K$620,4,0)</f>
        <v>4008838248461</v>
      </c>
      <c r="F15" t="str">
        <f>VLOOKUP(B15,'B '!$A$2:$K$620,5,0)</f>
        <v>Wenko</v>
      </c>
      <c r="G15" t="str">
        <f>VLOOKUP(B15,'B '!$A$2:$K$620,6,0)</f>
        <v>Hartwaren</v>
      </c>
      <c r="H15" t="str">
        <f>VLOOKUP(B15,'B '!$A$2:$K$620,7,0)</f>
        <v>Bad</v>
      </c>
      <c r="I15" t="str">
        <f>VLOOKUP(B15,'B '!$A$2:$K$620,8,0)</f>
        <v>Handtuchleiter "Bahari" in Natur - (B)43 x (H)170 x (T)33 cm</v>
      </c>
      <c r="J15">
        <f>VLOOKUP(B15,'B '!$A$2:$K$620,9,0)</f>
        <v>0</v>
      </c>
      <c r="K15">
        <v>1</v>
      </c>
      <c r="L15">
        <f>VLOOKUP(B15,'B '!$A$2:$K$620,11,0)</f>
        <v>39.99</v>
      </c>
    </row>
    <row r="16" spans="1:18" ht="16.149999999999999" customHeight="1" x14ac:dyDescent="0.25">
      <c r="A16" s="1">
        <v>24380624</v>
      </c>
      <c r="B16">
        <f>VLOOKUP(A16,'B '!$A$2:$K$620,1,0)</f>
        <v>24380624</v>
      </c>
      <c r="C16">
        <f>VLOOKUP(B16,'B '!$A$2:$K$620,2,0)</f>
        <v>44649</v>
      </c>
      <c r="D16">
        <f>VLOOKUP(B16,'B '!$A$2:$K$620,3,0)</f>
        <v>8446433</v>
      </c>
      <c r="E16">
        <f>VLOOKUP(B16,'B '!$A$2:$K$620,4,0)</f>
        <v>8681875052558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Standleuchte "Ayd" in Schwarz/ Braun - (H)140 cm</v>
      </c>
      <c r="J16">
        <f>VLOOKUP(B16,'B '!$A$2:$K$620,9,0)</f>
        <v>0</v>
      </c>
      <c r="K16">
        <v>1</v>
      </c>
      <c r="L16">
        <f>VLOOKUP(B16,'B '!$A$2:$K$620,11,0)</f>
        <v>87</v>
      </c>
    </row>
    <row r="17" spans="1:12" ht="16.149999999999999" customHeight="1" x14ac:dyDescent="0.25">
      <c r="A17" s="1">
        <v>18657119</v>
      </c>
      <c r="B17">
        <f>VLOOKUP(A17,'B '!$A$2:$K$620,1,0)</f>
        <v>18657119</v>
      </c>
      <c r="C17">
        <f>VLOOKUP(B17,'B '!$A$2:$K$620,2,0)</f>
        <v>39064</v>
      </c>
      <c r="D17">
        <f>VLOOKUP(B17,'B '!$A$2:$K$620,3,0)</f>
        <v>6731387</v>
      </c>
      <c r="E17">
        <f>VLOOKUP(B17,'B '!$A$2:$K$620,4,0)</f>
        <v>8681181790991</v>
      </c>
      <c r="F17" t="str">
        <f>VLOOKUP(B17,'B '!$A$2:$K$620,5,0)</f>
        <v>Evila</v>
      </c>
      <c r="G17" t="str">
        <f>VLOOKUP(B17,'B '!$A$2:$K$620,6,0)</f>
        <v>Hartwaren</v>
      </c>
      <c r="H17" t="str">
        <f>VLOOKUP(B17,'B '!$A$2:$K$620,7,0)</f>
        <v>Möbel</v>
      </c>
      <c r="I17" t="str">
        <f>VLOOKUP(B17,'B '!$A$2:$K$620,8,0)</f>
        <v>Schuhschrank "Napolyon" in Weiß/ Walnuss - (B)90 x (H)93 x (T)30 cm</v>
      </c>
      <c r="J17">
        <f>VLOOKUP(B17,'B '!$A$2:$K$620,9,0)</f>
        <v>0</v>
      </c>
      <c r="K17">
        <v>1</v>
      </c>
      <c r="L17">
        <f>VLOOKUP(B17,'B '!$A$2:$K$620,11,0)</f>
        <v>471.19</v>
      </c>
    </row>
    <row r="18" spans="1:12" ht="16.149999999999999" customHeight="1" x14ac:dyDescent="0.25">
      <c r="A18" s="1">
        <v>21320012</v>
      </c>
      <c r="B18">
        <f>VLOOKUP(A18,'B '!$A$2:$K$620,1,0)</f>
        <v>21320012</v>
      </c>
      <c r="C18">
        <f>VLOOKUP(B18,'B '!$A$2:$K$620,2,0)</f>
        <v>44646</v>
      </c>
      <c r="D18">
        <f>VLOOKUP(B18,'B '!$A$2:$K$620,3,0)</f>
        <v>7513962</v>
      </c>
      <c r="E18">
        <f>VLOOKUP(B18,'B '!$A$2:$K$620,4,0)</f>
        <v>8681875156614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Standleuchte "Ayd" in Gelb - (H)140 cm</v>
      </c>
      <c r="J18">
        <f>VLOOKUP(B18,'B '!$A$2:$K$620,9,0)</f>
        <v>0</v>
      </c>
      <c r="K18">
        <v>1</v>
      </c>
      <c r="L18">
        <f>VLOOKUP(B18,'B '!$A$2:$K$620,11,0)</f>
        <v>85</v>
      </c>
    </row>
    <row r="19" spans="1:12" ht="16.149999999999999" customHeight="1" x14ac:dyDescent="0.25">
      <c r="A19" s="1">
        <v>24380621</v>
      </c>
      <c r="B19">
        <f>VLOOKUP(A19,'B '!$A$2:$K$620,1,0)</f>
        <v>24380621</v>
      </c>
      <c r="C19">
        <f>VLOOKUP(B19,'B '!$A$2:$K$620,2,0)</f>
        <v>44649</v>
      </c>
      <c r="D19">
        <f>VLOOKUP(B19,'B '!$A$2:$K$620,3,0)</f>
        <v>8446430</v>
      </c>
      <c r="E19">
        <f>VLOOKUP(B19,'B '!$A$2:$K$620,4,0)</f>
        <v>8681875052510</v>
      </c>
      <c r="F19" t="str">
        <f>VLOOKUP(B19,'B '!$A$2:$K$620,5,0)</f>
        <v>Evila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Standleuchte "Ayd" in Grau/ Braun - (H)140 cm</v>
      </c>
      <c r="J19">
        <f>VLOOKUP(B19,'B '!$A$2:$K$620,9,0)</f>
        <v>0</v>
      </c>
      <c r="K19">
        <v>1</v>
      </c>
      <c r="L19">
        <f>VLOOKUP(B19,'B '!$A$2:$K$620,11,0)</f>
        <v>87</v>
      </c>
    </row>
    <row r="20" spans="1:12" ht="16.149999999999999" customHeight="1" x14ac:dyDescent="0.25">
      <c r="A20" s="1">
        <v>18309608</v>
      </c>
      <c r="B20">
        <f>VLOOKUP(A20,'B '!$A$2:$K$620,1,0)</f>
        <v>18309608</v>
      </c>
      <c r="C20">
        <f>VLOOKUP(B20,'B '!$A$2:$K$620,2,0)</f>
        <v>38177</v>
      </c>
      <c r="D20">
        <f>VLOOKUP(B20,'B '!$A$2:$K$620,3,0)</f>
        <v>6629852</v>
      </c>
      <c r="E20">
        <f>VLOOKUP(B20,'B '!$A$2:$K$620,4,0)</f>
        <v>8681875052497</v>
      </c>
      <c r="F20" t="str">
        <f>VLOOKUP(B20,'B '!$A$2:$K$620,5,0)</f>
        <v>Evila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in Braun/ Creme - (H)140 x Ø 38 cm</v>
      </c>
      <c r="J20">
        <f>VLOOKUP(B20,'B '!$A$2:$K$620,9,0)</f>
        <v>0</v>
      </c>
      <c r="K20">
        <v>1</v>
      </c>
      <c r="L20">
        <f>VLOOKUP(B20,'B '!$A$2:$K$620,11,0)</f>
        <v>81.22</v>
      </c>
    </row>
    <row r="21" spans="1:12" ht="16.149999999999999" customHeight="1" x14ac:dyDescent="0.25">
      <c r="A21" s="1">
        <v>21320012</v>
      </c>
      <c r="B21">
        <f>VLOOKUP(A21,'B '!$A$2:$K$620,1,0)</f>
        <v>21320012</v>
      </c>
      <c r="C21">
        <f>VLOOKUP(B21,'B '!$A$2:$K$620,2,0)</f>
        <v>44646</v>
      </c>
      <c r="D21">
        <f>VLOOKUP(B21,'B '!$A$2:$K$620,3,0)</f>
        <v>7513962</v>
      </c>
      <c r="E21">
        <f>VLOOKUP(B21,'B '!$A$2:$K$620,4,0)</f>
        <v>8681875156614</v>
      </c>
      <c r="F21" t="str">
        <f>VLOOKUP(B21,'B '!$A$2:$K$620,5,0)</f>
        <v>Evila</v>
      </c>
      <c r="G21" t="str">
        <f>VLOOKUP(B21,'B '!$A$2:$K$620,6,0)</f>
        <v>Hartwaren</v>
      </c>
      <c r="H21" t="str">
        <f>VLOOKUP(B21,'B '!$A$2:$K$620,7,0)</f>
        <v>Lampen &amp; Leuchten</v>
      </c>
      <c r="I21" t="str">
        <f>VLOOKUP(B21,'B '!$A$2:$K$620,8,0)</f>
        <v>Standleuchte "Ayd" in Gelb - (H)140 cm</v>
      </c>
      <c r="J21">
        <f>VLOOKUP(B21,'B '!$A$2:$K$620,9,0)</f>
        <v>0</v>
      </c>
      <c r="K21">
        <v>1</v>
      </c>
      <c r="L21">
        <f>VLOOKUP(B21,'B '!$A$2:$K$620,11,0)</f>
        <v>85</v>
      </c>
    </row>
    <row r="22" spans="1:12" ht="16.149999999999999" customHeight="1" x14ac:dyDescent="0.25">
      <c r="A22" s="1">
        <v>24380621</v>
      </c>
      <c r="B22">
        <f>VLOOKUP(A22,'B '!$A$2:$K$620,1,0)</f>
        <v>24380621</v>
      </c>
      <c r="C22">
        <f>VLOOKUP(B22,'B '!$A$2:$K$620,2,0)</f>
        <v>44649</v>
      </c>
      <c r="D22">
        <f>VLOOKUP(B22,'B '!$A$2:$K$620,3,0)</f>
        <v>8446430</v>
      </c>
      <c r="E22">
        <f>VLOOKUP(B22,'B '!$A$2:$K$620,4,0)</f>
        <v>8681875052510</v>
      </c>
      <c r="F22" t="str">
        <f>VLOOKUP(B22,'B '!$A$2:$K$620,5,0)</f>
        <v>Evila</v>
      </c>
      <c r="G22" t="str">
        <f>VLOOKUP(B22,'B '!$A$2:$K$620,6,0)</f>
        <v>Hartwaren</v>
      </c>
      <c r="H22" t="str">
        <f>VLOOKUP(B22,'B '!$A$2:$K$620,7,0)</f>
        <v>Lampen &amp; Leuchten</v>
      </c>
      <c r="I22" t="str">
        <f>VLOOKUP(B22,'B '!$A$2:$K$620,8,0)</f>
        <v>Standleuchte "Ayd" in Grau/ Braun - (H)140 cm</v>
      </c>
      <c r="J22">
        <f>VLOOKUP(B22,'B '!$A$2:$K$620,9,0)</f>
        <v>0</v>
      </c>
      <c r="K22">
        <v>1</v>
      </c>
      <c r="L22">
        <f>VLOOKUP(B22,'B '!$A$2:$K$620,11,0)</f>
        <v>87</v>
      </c>
    </row>
    <row r="23" spans="1:12" ht="16.149999999999999" customHeight="1" x14ac:dyDescent="0.25">
      <c r="A23" s="1">
        <v>24380621</v>
      </c>
      <c r="B23">
        <f>VLOOKUP(A23,'B '!$A$2:$K$620,1,0)</f>
        <v>24380621</v>
      </c>
      <c r="C23">
        <f>VLOOKUP(B23,'B '!$A$2:$K$620,2,0)</f>
        <v>44649</v>
      </c>
      <c r="D23">
        <f>VLOOKUP(B23,'B '!$A$2:$K$620,3,0)</f>
        <v>8446430</v>
      </c>
      <c r="E23">
        <f>VLOOKUP(B23,'B '!$A$2:$K$620,4,0)</f>
        <v>8681875052510</v>
      </c>
      <c r="F23" t="str">
        <f>VLOOKUP(B23,'B '!$A$2:$K$620,5,0)</f>
        <v>Evila</v>
      </c>
      <c r="G23" t="str">
        <f>VLOOKUP(B23,'B '!$A$2:$K$620,6,0)</f>
        <v>Hartwaren</v>
      </c>
      <c r="H23" t="str">
        <f>VLOOKUP(B23,'B '!$A$2:$K$620,7,0)</f>
        <v>Lampen &amp; Leuchten</v>
      </c>
      <c r="I23" t="str">
        <f>VLOOKUP(B23,'B '!$A$2:$K$620,8,0)</f>
        <v>Standleuchte "Ayd" in Grau/ Braun - (H)140 cm</v>
      </c>
      <c r="J23">
        <f>VLOOKUP(B23,'B '!$A$2:$K$620,9,0)</f>
        <v>0</v>
      </c>
      <c r="K23">
        <v>1</v>
      </c>
      <c r="L23">
        <f>VLOOKUP(B23,'B '!$A$2:$K$620,11,0)</f>
        <v>87</v>
      </c>
    </row>
    <row r="24" spans="1:12" ht="16.149999999999999" customHeight="1" x14ac:dyDescent="0.25">
      <c r="A24" s="1">
        <v>22627140</v>
      </c>
      <c r="B24">
        <f>VLOOKUP(A24,'B '!$A$2:$K$620,1,0)</f>
        <v>22627140</v>
      </c>
      <c r="C24">
        <f>VLOOKUP(B24,'B '!$A$2:$K$620,2,0)</f>
        <v>46014</v>
      </c>
      <c r="D24">
        <f>VLOOKUP(B24,'B '!$A$2:$K$620,3,0)</f>
        <v>7903225</v>
      </c>
      <c r="E24">
        <f>VLOOKUP(B24,'B '!$A$2:$K$620,4,0)</f>
        <v>3664944138259</v>
      </c>
      <c r="F24" t="str">
        <f>VLOOKUP(B24,'B '!$A$2:$K$620,5,0)</f>
        <v>Rétro Chic</v>
      </c>
      <c r="G24" t="str">
        <f>VLOOKUP(B24,'B '!$A$2:$K$620,6,0)</f>
        <v>Hartwaren</v>
      </c>
      <c r="H24" t="str">
        <f>VLOOKUP(B24,'B '!$A$2:$K$620,7,0)</f>
        <v>Haushaltswaren</v>
      </c>
      <c r="I24" t="str">
        <f>VLOOKUP(B24,'B '!$A$2:$K$620,8,0)</f>
        <v>Tischvitrine in Rosa - (B)24 x (H)41,5 x (T)14,5 cm</v>
      </c>
      <c r="J24">
        <f>VLOOKUP(B24,'B '!$A$2:$K$620,9,0)</f>
        <v>0</v>
      </c>
      <c r="K24">
        <v>1</v>
      </c>
      <c r="L24">
        <f>VLOOKUP(B24,'B '!$A$2:$K$620,11,0)</f>
        <v>44</v>
      </c>
    </row>
    <row r="25" spans="1:12" ht="16.149999999999999" customHeight="1" x14ac:dyDescent="0.25">
      <c r="A25" s="1">
        <v>9821546</v>
      </c>
      <c r="B25">
        <f>VLOOKUP(A25,'B '!$A$2:$K$620,1,0)</f>
        <v>9821546</v>
      </c>
      <c r="C25">
        <f>VLOOKUP(B25,'B '!$A$2:$K$620,2,0)</f>
        <v>18784</v>
      </c>
      <c r="D25">
        <f>VLOOKUP(B25,'B '!$A$2:$K$620,3,0)</f>
        <v>3990960</v>
      </c>
      <c r="E25">
        <f>VLOOKUP(B25,'B '!$A$2:$K$620,4,0)</f>
        <v>6941057402505</v>
      </c>
      <c r="F25" t="str">
        <f>VLOOKUP(B25,'B '!$A$2:$K$620,5,0)</f>
        <v>Intex</v>
      </c>
      <c r="G25" t="str">
        <f>VLOOKUP(B25,'B '!$A$2:$K$620,6,0)</f>
        <v>Hartwaren</v>
      </c>
      <c r="H25" t="str">
        <f>VLOOKUP(B25,'B '!$A$2:$K$620,7,0)</f>
        <v>Freizeit und Sport</v>
      </c>
      <c r="I25" t="str">
        <f>VLOOKUP(B25,'B '!$A$2:$K$620,8,0)</f>
        <v>Planschbecken/ Spielcenter "Dinoland" - ab 2 Jahren</v>
      </c>
      <c r="J25">
        <f>VLOOKUP(B25,'B '!$A$2:$K$620,9,0)</f>
        <v>0</v>
      </c>
      <c r="K25">
        <v>1</v>
      </c>
      <c r="L25">
        <f>VLOOKUP(B25,'B '!$A$2:$K$620,11,0)</f>
        <v>59.99</v>
      </c>
    </row>
    <row r="26" spans="1:12" ht="16.149999999999999" customHeight="1" x14ac:dyDescent="0.25">
      <c r="A26" s="1">
        <v>18657136</v>
      </c>
      <c r="B26">
        <f>VLOOKUP(A26,'B '!$A$2:$K$620,1,0)</f>
        <v>18657136</v>
      </c>
      <c r="C26">
        <f>VLOOKUP(B26,'B '!$A$2:$K$620,2,0)</f>
        <v>39064</v>
      </c>
      <c r="D26">
        <f>VLOOKUP(B26,'B '!$A$2:$K$620,3,0)</f>
        <v>6731404</v>
      </c>
      <c r="E26">
        <f>VLOOKUP(B26,'B '!$A$2:$K$620,4,0)</f>
        <v>8681181622162</v>
      </c>
      <c r="F26" t="str">
        <f>VLOOKUP(B26,'B '!$A$2:$K$620,5,0)</f>
        <v>Evila</v>
      </c>
      <c r="G26" t="str">
        <f>VLOOKUP(B26,'B '!$A$2:$K$620,6,0)</f>
        <v>Hartwaren</v>
      </c>
      <c r="H26" t="str">
        <f>VLOOKUP(B26,'B '!$A$2:$K$620,7,0)</f>
        <v>Möbel</v>
      </c>
      <c r="I26" t="str">
        <f>VLOOKUP(B26,'B '!$A$2:$K$620,8,0)</f>
        <v>Schuhschrank "Retro" in Eiche Sonoma/ Weiß - (B)90 x (H)77 x (T)33 cm</v>
      </c>
      <c r="J26">
        <f>VLOOKUP(B26,'B '!$A$2:$K$620,9,0)</f>
        <v>0</v>
      </c>
      <c r="K26">
        <v>1</v>
      </c>
      <c r="L26">
        <f>VLOOKUP(B26,'B '!$A$2:$K$620,11,0)</f>
        <v>522.99</v>
      </c>
    </row>
    <row r="27" spans="1:12" ht="16.149999999999999" customHeight="1" x14ac:dyDescent="0.25">
      <c r="A27" s="1">
        <v>19328125</v>
      </c>
      <c r="B27">
        <f>VLOOKUP(A27,'B '!$A$2:$K$620,1,0)</f>
        <v>19328125</v>
      </c>
      <c r="C27">
        <f>VLOOKUP(B27,'B '!$A$2:$K$620,2,0)</f>
        <v>34011</v>
      </c>
      <c r="D27">
        <f>VLOOKUP(B27,'B '!$A$2:$K$620,3,0)</f>
        <v>6935088</v>
      </c>
      <c r="E27">
        <f>VLOOKUP(B27,'B '!$A$2:$K$620,4,0)</f>
        <v>3664944071068</v>
      </c>
      <c r="F27" t="str">
        <f>VLOOKUP(B27,'B '!$A$2:$K$620,5,0)</f>
        <v>Ethnical Life</v>
      </c>
      <c r="G27" t="str">
        <f>VLOOKUP(B27,'B '!$A$2:$K$620,6,0)</f>
        <v>Hartwaren</v>
      </c>
      <c r="H27" t="str">
        <f>VLOOKUP(B27,'B '!$A$2:$K$620,7,0)</f>
        <v>Deko</v>
      </c>
      <c r="I27" t="str">
        <f>VLOOKUP(B27,'B '!$A$2:$K$620,8,0)</f>
        <v>Wandspiegel in Schwarz - (B)50 x (H)50 x (T)3 cm</v>
      </c>
      <c r="J27">
        <f>VLOOKUP(B27,'B '!$A$2:$K$620,9,0)</f>
        <v>0</v>
      </c>
      <c r="K27">
        <v>1</v>
      </c>
      <c r="L27">
        <f>VLOOKUP(B27,'B '!$A$2:$K$620,11,0)</f>
        <v>40.299999999999997</v>
      </c>
    </row>
    <row r="28" spans="1:12" ht="17.45" customHeight="1" x14ac:dyDescent="0.25">
      <c r="A28" s="1">
        <v>28607581</v>
      </c>
      <c r="B28">
        <f>VLOOKUP(A28,'B '!$A$2:$K$620,1,0)</f>
        <v>28607581</v>
      </c>
      <c r="C28">
        <f>VLOOKUP(B28,'B '!$A$2:$K$620,2,0)</f>
        <v>52562</v>
      </c>
      <c r="D28">
        <f>VLOOKUP(B28,'B '!$A$2:$K$620,3,0)</f>
        <v>9730267</v>
      </c>
      <c r="E28">
        <f>VLOOKUP(B28,'B '!$A$2:$K$620,4,0)</f>
        <v>4211129133319</v>
      </c>
      <c r="F28" t="str">
        <f>VLOOKUP(B28,'B '!$A$2:$K$620,5,0)</f>
        <v>WMF</v>
      </c>
      <c r="G28" t="str">
        <f>VLOOKUP(B28,'B '!$A$2:$K$620,6,0)</f>
        <v>Hartwaren</v>
      </c>
      <c r="H28" t="str">
        <f>VLOOKUP(B28,'B '!$A$2:$K$620,7,0)</f>
        <v>Küchenelektronik</v>
      </c>
      <c r="I28" t="str">
        <f>VLOOKUP(B28,'B '!$A$2:$K$620,8,0)</f>
        <v>8in1-Multifunktionskocher "Lono" in Silber/ Schwarz - 6 l</v>
      </c>
      <c r="J28">
        <f>VLOOKUP(B28,'B '!$A$2:$K$620,9,0)</f>
        <v>0</v>
      </c>
      <c r="K28">
        <v>1</v>
      </c>
      <c r="L28">
        <f>VLOOKUP(B28,'B '!$A$2:$K$620,11,0)</f>
        <v>179.99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D196-63AC-4120-B3A5-381E11ABC481}">
  <dimension ref="A1:R40"/>
  <sheetViews>
    <sheetView workbookViewId="0">
      <selection activeCell="P7" sqref="P7"/>
    </sheetView>
  </sheetViews>
  <sheetFormatPr defaultRowHeight="15" x14ac:dyDescent="0.25"/>
  <cols>
    <col min="1" max="1" width="18.42578125" customWidth="1"/>
    <col min="14" max="14" width="18.42578125" customWidth="1"/>
    <col min="15" max="15" width="9.42578125" bestFit="1" customWidth="1"/>
    <col min="18" max="18" width="12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5" t="s">
        <v>1039</v>
      </c>
    </row>
    <row r="2" spans="1:18" ht="16.149999999999999" customHeight="1" x14ac:dyDescent="0.25">
      <c r="A2" s="1">
        <v>18657119</v>
      </c>
      <c r="B2">
        <f>VLOOKUP(A2,'B '!$A$2:$K$620,1,0)</f>
        <v>18657119</v>
      </c>
      <c r="C2">
        <f>VLOOKUP(B2,'B '!$A$2:$K$620,2,0)</f>
        <v>39064</v>
      </c>
      <c r="D2">
        <f>VLOOKUP(B2,'B '!$A$2:$K$620,3,0)</f>
        <v>6731387</v>
      </c>
      <c r="E2">
        <f>VLOOKUP(B2,'B '!$A$2:$K$620,4,0)</f>
        <v>8681181790991</v>
      </c>
      <c r="F2" t="str">
        <f>VLOOKUP(B2,'B '!$A$2:$K$620,5,0)</f>
        <v>Evila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Schuhschrank "Napolyon" in Weiß/ Walnuss - (B)90 x (H)93 x (T)30 cm</v>
      </c>
      <c r="J2">
        <f>VLOOKUP(B2,'B '!$A$2:$K$620,9,0)</f>
        <v>0</v>
      </c>
      <c r="K2">
        <f>VLOOKUP(B2,'B '!$A$2:$K$620,10,0)</f>
        <v>4</v>
      </c>
      <c r="L2">
        <f>VLOOKUP(B2,'B '!$A$2:$K$620,11,0)</f>
        <v>471.19</v>
      </c>
      <c r="N2" s="8" t="s">
        <v>1037</v>
      </c>
      <c r="O2" s="14">
        <f>SUM(L2:L18)</f>
        <v>4767.88</v>
      </c>
      <c r="P2" s="14">
        <f>O2*8%</f>
        <v>381.43040000000002</v>
      </c>
      <c r="Q2" s="9">
        <v>0.08</v>
      </c>
      <c r="R2" t="s">
        <v>1040</v>
      </c>
    </row>
    <row r="3" spans="1:18" ht="16.149999999999999" customHeight="1" x14ac:dyDescent="0.25">
      <c r="A3" s="1">
        <v>22389665</v>
      </c>
      <c r="B3">
        <f>VLOOKUP(A3,'B '!$A$2:$K$620,1,0)</f>
        <v>22389665</v>
      </c>
      <c r="C3">
        <f>VLOOKUP(B3,'B '!$A$2:$K$620,2,0)</f>
        <v>44654</v>
      </c>
      <c r="D3">
        <f>VLOOKUP(B3,'B '!$A$2:$K$620,3,0)</f>
        <v>7830973</v>
      </c>
      <c r="E3">
        <f>VLOOKUP(B3,'B '!$A$2:$K$620,4,0)</f>
        <v>8681875184747</v>
      </c>
      <c r="F3" t="str">
        <f>VLOOKUP(B3,'B '!$A$2:$K$620,5,0)</f>
        <v>Scandinavia Concept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TV-Regal "Rose" in Walnuss/ Weiß - (B)145 x (H)50 x (T)37 cm</v>
      </c>
      <c r="J3">
        <f>VLOOKUP(B3,'B '!$A$2:$K$620,9,0)</f>
        <v>0</v>
      </c>
      <c r="K3">
        <f>VLOOKUP(B3,'B '!$A$2:$K$620,10,0)</f>
        <v>2</v>
      </c>
      <c r="L3">
        <f>VLOOKUP(B3,'B '!$A$2:$K$620,11,0)</f>
        <v>319.74</v>
      </c>
    </row>
    <row r="4" spans="1:18" ht="16.149999999999999" customHeight="1" x14ac:dyDescent="0.25">
      <c r="A4" s="1">
        <v>21713027</v>
      </c>
      <c r="B4">
        <f>VLOOKUP(A4,'B '!$A$2:$K$620,1,0)</f>
        <v>21713027</v>
      </c>
      <c r="C4">
        <f>VLOOKUP(B4,'B '!$A$2:$K$620,2,0)</f>
        <v>45055</v>
      </c>
      <c r="D4">
        <f>VLOOKUP(B4,'B '!$A$2:$K$620,3,0)</f>
        <v>7630717</v>
      </c>
      <c r="E4">
        <f>VLOOKUP(B4,'B '!$A$2:$K$620,4,0)</f>
        <v>4251083904495</v>
      </c>
      <c r="F4" t="str">
        <f>VLOOKUP(B4,'B '!$A$2:$K$620,5,0)</f>
        <v>Gartenfreude</v>
      </c>
      <c r="G4" t="str">
        <f>VLOOKUP(B4,'B '!$A$2:$K$620,6,0)</f>
        <v>Hartwaren</v>
      </c>
      <c r="H4" t="str">
        <f>VLOOKUP(B4,'B '!$A$2:$K$620,7,0)</f>
        <v>Garten</v>
      </c>
      <c r="I4" t="str">
        <f>VLOOKUP(B4,'B '!$A$2:$K$620,8,0)</f>
        <v>Seitenmarkise in Anthrazit</v>
      </c>
      <c r="J4" t="str">
        <f>VLOOKUP(B4,'B '!$A$2:$K$620,9,0)</f>
        <v>190x300 cm</v>
      </c>
      <c r="K4">
        <f>VLOOKUP(B4,'B '!$A$2:$K$620,10,0)</f>
        <v>1</v>
      </c>
      <c r="L4">
        <f>VLOOKUP(B4,'B '!$A$2:$K$620,11,0)</f>
        <v>79.989999999999995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ht="16.149999999999999" customHeight="1" x14ac:dyDescent="0.25">
      <c r="A5" s="1">
        <v>21713036</v>
      </c>
      <c r="B5">
        <f>VLOOKUP(A5,'B '!$A$2:$K$620,1,0)</f>
        <v>21713036</v>
      </c>
      <c r="C5">
        <f>VLOOKUP(B5,'B '!$A$2:$K$620,2,0)</f>
        <v>45055</v>
      </c>
      <c r="D5">
        <f>VLOOKUP(B5,'B '!$A$2:$K$620,3,0)</f>
        <v>7630720</v>
      </c>
      <c r="E5">
        <f>VLOOKUP(B5,'B '!$A$2:$K$620,4,0)</f>
        <v>4251083904556</v>
      </c>
      <c r="F5" t="str">
        <f>VLOOKUP(B5,'B '!$A$2:$K$620,5,0)</f>
        <v>Gartenfreude</v>
      </c>
      <c r="G5" t="str">
        <f>VLOOKUP(B5,'B '!$A$2:$K$620,6,0)</f>
        <v>Hartwaren</v>
      </c>
      <c r="H5" t="str">
        <f>VLOOKUP(B5,'B '!$A$2:$K$620,7,0)</f>
        <v>Garten</v>
      </c>
      <c r="I5" t="str">
        <f>VLOOKUP(B5,'B '!$A$2:$K$620,8,0)</f>
        <v>Seitenmarkise in Taupe</v>
      </c>
      <c r="J5" t="str">
        <f>VLOOKUP(B5,'B '!$A$2:$K$620,9,0)</f>
        <v>190x300 cm</v>
      </c>
      <c r="K5">
        <f>VLOOKUP(B5,'B '!$A$2:$K$620,10,0)</f>
        <v>1</v>
      </c>
      <c r="L5">
        <f>VLOOKUP(B5,'B '!$A$2:$K$620,11,0)</f>
        <v>79.989999999999995</v>
      </c>
      <c r="N5" s="8" t="s">
        <v>1037</v>
      </c>
      <c r="O5" s="14">
        <f>SUM(L2:L18)</f>
        <v>4767.88</v>
      </c>
      <c r="P5" s="14">
        <f>O5*7%</f>
        <v>333.75160000000005</v>
      </c>
      <c r="Q5" s="9">
        <v>7.4999999999999997E-2</v>
      </c>
      <c r="R5" s="4" t="s">
        <v>1041</v>
      </c>
    </row>
    <row r="6" spans="1:18" ht="16.149999999999999" customHeight="1" x14ac:dyDescent="0.25">
      <c r="A6" s="1">
        <v>30183357</v>
      </c>
      <c r="B6">
        <f>VLOOKUP(A6,'B '!$A$2:$K$620,1,0)</f>
        <v>30183357</v>
      </c>
      <c r="C6">
        <f>VLOOKUP(B6,'B '!$A$2:$K$620,2,0)</f>
        <v>48207</v>
      </c>
      <c r="D6">
        <f>VLOOKUP(B6,'B '!$A$2:$K$620,3,0)</f>
        <v>10200534</v>
      </c>
      <c r="E6">
        <f>VLOOKUP(B6,'B '!$A$2:$K$620,4,0)</f>
        <v>3664944182788</v>
      </c>
      <c r="F6" t="str">
        <f>VLOOKUP(B6,'B '!$A$2:$K$620,5,0)</f>
        <v>DOCK avenue</v>
      </c>
      <c r="G6" t="str">
        <f>VLOOKUP(B6,'B '!$A$2:$K$620,6,0)</f>
        <v>Hartwaren</v>
      </c>
      <c r="H6" t="str">
        <f>VLOOKUP(B6,'B '!$A$2:$K$620,7,0)</f>
        <v>Möbel</v>
      </c>
      <c r="I6" t="str">
        <f>VLOOKUP(B6,'B '!$A$2:$K$620,8,0)</f>
        <v>Barhocker "Reno" in Schwarz/ Hellbraun - (B)52,5 x (H)118 x (T)51 cm</v>
      </c>
      <c r="J6">
        <f>VLOOKUP(B6,'B '!$A$2:$K$620,9,0)</f>
        <v>0</v>
      </c>
      <c r="K6">
        <f>VLOOKUP(B6,'B '!$A$2:$K$620,10,0)</f>
        <v>1</v>
      </c>
      <c r="L6">
        <f>VLOOKUP(B6,'B '!$A$2:$K$620,11,0)</f>
        <v>199</v>
      </c>
    </row>
    <row r="7" spans="1:18" ht="16.149999999999999" customHeight="1" x14ac:dyDescent="0.25">
      <c r="A7" s="1">
        <v>25797575</v>
      </c>
      <c r="B7">
        <f>VLOOKUP(A7,'B '!$A$2:$K$620,1,0)</f>
        <v>25797575</v>
      </c>
      <c r="C7">
        <f>VLOOKUP(B7,'B '!$A$2:$K$620,2,0)</f>
        <v>48756</v>
      </c>
      <c r="D7">
        <f>VLOOKUP(B7,'B '!$A$2:$K$620,3,0)</f>
        <v>8871344</v>
      </c>
      <c r="E7">
        <f>VLOOKUP(B7,'B '!$A$2:$K$620,4,0)</f>
        <v>8681875462524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Möbel</v>
      </c>
      <c r="I7" t="str">
        <f>VLOOKUP(B7,'B '!$A$2:$K$620,8,0)</f>
        <v>Bücherregal "X1-166" in Walnuss - (B)150 x (H)137 x (T)29 cm</v>
      </c>
      <c r="J7">
        <f>VLOOKUP(B7,'B '!$A$2:$K$620,9,0)</f>
        <v>0</v>
      </c>
      <c r="K7">
        <f>VLOOKUP(B7,'B '!$A$2:$K$620,10,0)</f>
        <v>1</v>
      </c>
      <c r="L7">
        <f>VLOOKUP(B7,'B '!$A$2:$K$620,11,0)</f>
        <v>265.74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ht="16.149999999999999" customHeight="1" x14ac:dyDescent="0.25">
      <c r="A8" s="1">
        <v>18657119</v>
      </c>
      <c r="B8">
        <f>VLOOKUP(A8,'B '!$A$2:$K$620,1,0)</f>
        <v>18657119</v>
      </c>
      <c r="C8">
        <f>VLOOKUP(B8,'B '!$A$2:$K$620,2,0)</f>
        <v>39064</v>
      </c>
      <c r="D8">
        <f>VLOOKUP(B8,'B '!$A$2:$K$620,3,0)</f>
        <v>6731387</v>
      </c>
      <c r="E8">
        <f>VLOOKUP(B8,'B '!$A$2:$K$620,4,0)</f>
        <v>8681181790991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Möbel</v>
      </c>
      <c r="I8" t="str">
        <f>VLOOKUP(B8,'B '!$A$2:$K$620,8,0)</f>
        <v>Schuhschrank "Napolyon" in Weiß/ Walnuss - (B)90 x (H)93 x (T)30 cm</v>
      </c>
      <c r="J8">
        <f>VLOOKUP(B8,'B '!$A$2:$K$620,9,0)</f>
        <v>0</v>
      </c>
      <c r="K8">
        <f>VLOOKUP(B8,'B '!$A$2:$K$620,10,0)</f>
        <v>4</v>
      </c>
      <c r="L8">
        <f>VLOOKUP(B8,'B '!$A$2:$K$620,11,0)</f>
        <v>471.19</v>
      </c>
      <c r="N8" s="8" t="s">
        <v>1037</v>
      </c>
      <c r="O8" s="14">
        <f>SUM(L2:L18)</f>
        <v>4767.88</v>
      </c>
      <c r="P8" s="14">
        <f>O8*6.5%</f>
        <v>309.91220000000004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23180961</v>
      </c>
      <c r="B9">
        <f>VLOOKUP(A9,'B '!$A$2:$K$620,1,0)</f>
        <v>23180961</v>
      </c>
      <c r="C9">
        <f>VLOOKUP(B9,'B '!$A$2:$K$620,2,0)</f>
        <v>44655</v>
      </c>
      <c r="D9">
        <f>VLOOKUP(B9,'B '!$A$2:$K$620,3,0)</f>
        <v>8082111</v>
      </c>
      <c r="E9">
        <f>VLOOKUP(B9,'B '!$A$2:$K$620,4,0)</f>
        <v>8681181790915</v>
      </c>
      <c r="F9" t="str">
        <f>VLOOKUP(B9,'B '!$A$2:$K$620,5,0)</f>
        <v>Scandinavia Concept</v>
      </c>
      <c r="G9" t="str">
        <f>VLOOKUP(B9,'B '!$A$2:$K$620,6,0)</f>
        <v>Hartwaren</v>
      </c>
      <c r="H9" t="str">
        <f>VLOOKUP(B9,'B '!$A$2:$K$620,7,0)</f>
        <v>Möbel</v>
      </c>
      <c r="I9" t="str">
        <f>VLOOKUP(B9,'B '!$A$2:$K$620,8,0)</f>
        <v>Schreibtisch "Manolya" in Walnuss/ Weiß - (B)116 x (H)120 x (T)45 cm</v>
      </c>
      <c r="J9">
        <f>VLOOKUP(B9,'B '!$A$2:$K$620,9,0)</f>
        <v>0</v>
      </c>
      <c r="K9">
        <f>VLOOKUP(B9,'B '!$A$2:$K$620,10,0)</f>
        <v>1</v>
      </c>
      <c r="L9">
        <f>VLOOKUP(B9,'B '!$A$2:$K$620,11,0)</f>
        <v>342.72</v>
      </c>
    </row>
    <row r="10" spans="1:18" ht="16.149999999999999" customHeight="1" x14ac:dyDescent="0.25">
      <c r="A10" s="1">
        <v>18657119</v>
      </c>
      <c r="B10">
        <f>VLOOKUP(A10,'B '!$A$2:$K$620,1,0)</f>
        <v>18657119</v>
      </c>
      <c r="C10">
        <f>VLOOKUP(B10,'B '!$A$2:$K$620,2,0)</f>
        <v>39064</v>
      </c>
      <c r="D10">
        <f>VLOOKUP(B10,'B '!$A$2:$K$620,3,0)</f>
        <v>6731387</v>
      </c>
      <c r="E10">
        <f>VLOOKUP(B10,'B '!$A$2:$K$620,4,0)</f>
        <v>8681181790991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Möbel</v>
      </c>
      <c r="I10" t="str">
        <f>VLOOKUP(B10,'B '!$A$2:$K$620,8,0)</f>
        <v>Schuhschrank "Napolyon" in Weiß/ Walnuss - (B)90 x (H)93 x (T)30 cm</v>
      </c>
      <c r="J10">
        <f>VLOOKUP(B10,'B '!$A$2:$K$620,9,0)</f>
        <v>0</v>
      </c>
      <c r="K10">
        <f>VLOOKUP(B10,'B '!$A$2:$K$620,10,0)</f>
        <v>4</v>
      </c>
      <c r="L10">
        <f>VLOOKUP(B10,'B '!$A$2:$K$620,11,0)</f>
        <v>471.19</v>
      </c>
    </row>
    <row r="11" spans="1:18" ht="16.149999999999999" customHeight="1" x14ac:dyDescent="0.25">
      <c r="A11" s="1">
        <v>29659408</v>
      </c>
      <c r="B11">
        <f>VLOOKUP(A11,'B '!$A$2:$K$620,1,0)</f>
        <v>29659408</v>
      </c>
      <c r="C11">
        <f>VLOOKUP(B11,'B '!$A$2:$K$620,2,0)</f>
        <v>48774</v>
      </c>
      <c r="D11">
        <f>VLOOKUP(B11,'B '!$A$2:$K$620,3,0)</f>
        <v>10021840</v>
      </c>
      <c r="E11">
        <f>VLOOKUP(B11,'B '!$A$2:$K$620,4,0)</f>
        <v>8681875742992</v>
      </c>
      <c r="F11" t="str">
        <f>VLOOKUP(B11,'B '!$A$2:$K$620,5,0)</f>
        <v>Evila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Kommode "Liza" in Hellbraun/ Weiß - (B)50 x (H)60 x (T)35 cm</v>
      </c>
      <c r="J11">
        <f>VLOOKUP(B11,'B '!$A$2:$K$620,9,0)</f>
        <v>0</v>
      </c>
      <c r="K11">
        <f>VLOOKUP(B11,'B '!$A$2:$K$620,10,0)</f>
        <v>2</v>
      </c>
      <c r="L11">
        <f>VLOOKUP(B11,'B '!$A$2:$K$620,11,0)</f>
        <v>316.74</v>
      </c>
    </row>
    <row r="12" spans="1:18" ht="16.149999999999999" customHeight="1" x14ac:dyDescent="0.25">
      <c r="A12" s="1">
        <v>5170990</v>
      </c>
      <c r="B12">
        <f>VLOOKUP(A12,'B '!$A$2:$K$620,1,0)</f>
        <v>5170990</v>
      </c>
      <c r="C12">
        <f>VLOOKUP(B12,'B '!$A$2:$K$620,2,0)</f>
        <v>10492</v>
      </c>
      <c r="D12">
        <f>VLOOKUP(B12,'B '!$A$2:$K$620,3,0)</f>
        <v>2768216</v>
      </c>
      <c r="E12">
        <f>VLOOKUP(B12,'B '!$A$2:$K$620,4,0)</f>
        <v>4010340306201</v>
      </c>
      <c r="F12" t="str">
        <f>VLOOKUP(B12,'B '!$A$2:$K$620,5,0)</f>
        <v>Inter Link SAS</v>
      </c>
      <c r="G12" t="str">
        <f>VLOOKUP(B12,'B '!$A$2:$K$620,6,0)</f>
        <v>Hartwaren</v>
      </c>
      <c r="H12" t="str">
        <f>VLOOKUP(B12,'B '!$A$2:$K$620,7,0)</f>
        <v>Möbel</v>
      </c>
      <c r="I12" t="str">
        <f>VLOOKUP(B12,'B '!$A$2:$K$620,8,0)</f>
        <v>Schreibtisch "Julia" in Natur - (B)109 x (H)96 x (T)55 cm</v>
      </c>
      <c r="J12">
        <f>VLOOKUP(B12,'B '!$A$2:$K$620,9,0)</f>
        <v>0</v>
      </c>
      <c r="K12">
        <f>VLOOKUP(B12,'B '!$A$2:$K$620,10,0)</f>
        <v>1</v>
      </c>
      <c r="L12">
        <f>VLOOKUP(B12,'B '!$A$2:$K$620,11,0)</f>
        <v>99.9</v>
      </c>
    </row>
    <row r="13" spans="1:18" ht="16.149999999999999" customHeight="1" x14ac:dyDescent="0.25">
      <c r="A13" s="1">
        <v>20074670</v>
      </c>
      <c r="B13">
        <f>VLOOKUP(A13,'B '!$A$2:$K$620,1,0)</f>
        <v>20074670</v>
      </c>
      <c r="C13">
        <f>VLOOKUP(B13,'B '!$A$2:$K$620,2,0)</f>
        <v>40451</v>
      </c>
      <c r="D13">
        <f>VLOOKUP(B13,'B '!$A$2:$K$620,3,0)</f>
        <v>7152212</v>
      </c>
      <c r="E13">
        <f>VLOOKUP(B13,'B '!$A$2:$K$620,4,0)</f>
        <v>8681875268089</v>
      </c>
      <c r="F13" t="str">
        <f>VLOOKUP(B13,'B '!$A$2:$K$620,5,0)</f>
        <v>Evila</v>
      </c>
      <c r="G13" t="str">
        <f>VLOOKUP(B13,'B '!$A$2:$K$620,6,0)</f>
        <v>Hartwaren</v>
      </c>
      <c r="H13" t="str">
        <f>VLOOKUP(B13,'B '!$A$2:$K$620,7,0)</f>
        <v>Bad</v>
      </c>
      <c r="I13" t="str">
        <f>VLOOKUP(B13,'B '!$A$2:$K$620,8,0)</f>
        <v>Badschrank "Calencia" in Weiß - (B)19 x (H)55 x (T)60 cm</v>
      </c>
      <c r="J13">
        <f>VLOOKUP(B13,'B '!$A$2:$K$620,9,0)</f>
        <v>0</v>
      </c>
      <c r="K13">
        <f>VLOOKUP(B13,'B '!$A$2:$K$620,10,0)</f>
        <v>5</v>
      </c>
      <c r="L13">
        <f>VLOOKUP(B13,'B '!$A$2:$K$620,11,0)</f>
        <v>456.91</v>
      </c>
    </row>
    <row r="14" spans="1:18" ht="16.149999999999999" customHeight="1" x14ac:dyDescent="0.25">
      <c r="A14" s="1">
        <v>17842591</v>
      </c>
      <c r="B14">
        <f>VLOOKUP(A14,'B '!$A$2:$K$620,1,0)</f>
        <v>17842591</v>
      </c>
      <c r="C14">
        <f>VLOOKUP(B14,'B '!$A$2:$K$620,2,0)</f>
        <v>37280</v>
      </c>
      <c r="D14">
        <f>VLOOKUP(B14,'B '!$A$2:$K$620,3,0)</f>
        <v>6494540</v>
      </c>
      <c r="E14">
        <f>VLOOKUP(B14,'B '!$A$2:$K$620,4,0)</f>
        <v>3760119733943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Außenleuchte "Classy" in Weiß - (H)120 cm</v>
      </c>
      <c r="J14">
        <f>VLOOKUP(B14,'B '!$A$2:$K$620,9,0)</f>
        <v>0</v>
      </c>
      <c r="K14">
        <f>VLOOKUP(B14,'B '!$A$2:$K$620,10,0)</f>
        <v>1</v>
      </c>
      <c r="L14">
        <f>VLOOKUP(B14,'B '!$A$2:$K$620,11,0)</f>
        <v>219</v>
      </c>
    </row>
    <row r="15" spans="1:18" ht="16.149999999999999" customHeight="1" x14ac:dyDescent="0.25">
      <c r="A15" s="1">
        <v>28361221</v>
      </c>
      <c r="B15">
        <f>VLOOKUP(A15,'B '!$A$2:$K$620,1,0)</f>
        <v>28361221</v>
      </c>
      <c r="C15">
        <f>VLOOKUP(B15,'B '!$A$2:$K$620,2,0)</f>
        <v>48759</v>
      </c>
      <c r="D15">
        <f>VLOOKUP(B15,'B '!$A$2:$K$620,3,0)</f>
        <v>9648442</v>
      </c>
      <c r="E15">
        <f>VLOOKUP(B15,'B '!$A$2:$K$620,4,0)</f>
        <v>8681875184136</v>
      </c>
      <c r="F15" t="str">
        <f>VLOOKUP(B15,'B '!$A$2:$K$620,5,0)</f>
        <v>Evila</v>
      </c>
      <c r="G15" t="str">
        <f>VLOOKUP(B15,'B '!$A$2:$K$620,6,0)</f>
        <v>Hartwaren</v>
      </c>
      <c r="H15" t="str">
        <f>VLOOKUP(B15,'B '!$A$2:$K$620,7,0)</f>
        <v>Möbel</v>
      </c>
      <c r="I15" t="str">
        <f>VLOOKUP(B15,'B '!$A$2:$K$620,8,0)</f>
        <v>Dreisatztisch "Roma" in Creme/ Braun - (B)64 x (H)54 x (T)40 cm</v>
      </c>
      <c r="J15">
        <f>VLOOKUP(B15,'B '!$A$2:$K$620,9,0)</f>
        <v>0</v>
      </c>
      <c r="K15">
        <f>VLOOKUP(B15,'B '!$A$2:$K$620,10,0)</f>
        <v>2</v>
      </c>
      <c r="L15">
        <f>VLOOKUP(B15,'B '!$A$2:$K$620,11,0)</f>
        <v>232.68</v>
      </c>
    </row>
    <row r="16" spans="1:18" ht="16.149999999999999" customHeight="1" x14ac:dyDescent="0.25">
      <c r="A16" s="1">
        <v>29659490</v>
      </c>
      <c r="B16">
        <f>VLOOKUP(A16,'B '!$A$2:$K$620,1,0)</f>
        <v>29659490</v>
      </c>
      <c r="C16">
        <f>VLOOKUP(B16,'B '!$A$2:$K$620,2,0)</f>
        <v>48774</v>
      </c>
      <c r="D16">
        <f>VLOOKUP(B16,'B '!$A$2:$K$620,3,0)</f>
        <v>10021922</v>
      </c>
      <c r="E16">
        <f>VLOOKUP(B16,'B '!$A$2:$K$620,4,0)</f>
        <v>8681875742985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Möbel</v>
      </c>
      <c r="I16" t="str">
        <f>VLOOKUP(B16,'B '!$A$2:$K$620,8,0)</f>
        <v>TV-Regal "Odense" in Hellbraun/ Schwarz - (B)122 x (H)65 x (T)35 cm</v>
      </c>
      <c r="J16">
        <f>VLOOKUP(B16,'B '!$A$2:$K$620,9,0)</f>
        <v>0</v>
      </c>
      <c r="K16">
        <f>VLOOKUP(B16,'B '!$A$2:$K$620,10,0)</f>
        <v>1</v>
      </c>
      <c r="L16">
        <f>VLOOKUP(B16,'B '!$A$2:$K$620,11,0)</f>
        <v>567.9</v>
      </c>
    </row>
    <row r="17" spans="1:12" ht="16.149999999999999" customHeight="1" x14ac:dyDescent="0.25">
      <c r="A17" s="1">
        <v>25114682</v>
      </c>
      <c r="B17">
        <f>VLOOKUP(A17,'B '!$A$2:$K$620,1,0)</f>
        <v>25114682</v>
      </c>
      <c r="C17">
        <f>VLOOKUP(B17,'B '!$A$2:$K$620,2,0)</f>
        <v>48195</v>
      </c>
      <c r="D17">
        <f>VLOOKUP(B17,'B '!$A$2:$K$620,3,0)</f>
        <v>8667566</v>
      </c>
      <c r="E17">
        <f>VLOOKUP(B17,'B '!$A$2:$K$620,4,0)</f>
        <v>3664944135159</v>
      </c>
      <c r="F17" t="str">
        <f>VLOOKUP(B17,'B '!$A$2:$K$620,5,0)</f>
        <v>THE HOME DECO FACTORY</v>
      </c>
      <c r="G17" t="str">
        <f>VLOOKUP(B17,'B '!$A$2:$K$620,6,0)</f>
        <v>Hartwaren</v>
      </c>
      <c r="H17" t="str">
        <f>VLOOKUP(B17,'B '!$A$2:$K$620,7,0)</f>
        <v>Möbel</v>
      </c>
      <c r="I17" t="str">
        <f>VLOOKUP(B17,'B '!$A$2:$K$620,8,0)</f>
        <v>Zweisatztisch in Weiß/ Natur</v>
      </c>
      <c r="J17">
        <f>VLOOKUP(B17,'B '!$A$2:$K$620,9,0)</f>
        <v>0</v>
      </c>
      <c r="K17">
        <f>VLOOKUP(B17,'B '!$A$2:$K$620,10,0)</f>
        <v>1</v>
      </c>
      <c r="L17">
        <f>VLOOKUP(B17,'B '!$A$2:$K$620,11,0)</f>
        <v>89</v>
      </c>
    </row>
    <row r="18" spans="1:12" ht="16.149999999999999" customHeight="1" x14ac:dyDescent="0.25">
      <c r="A18" s="1">
        <v>21320012</v>
      </c>
      <c r="B18">
        <f>VLOOKUP(A18,'B '!$A$2:$K$620,1,0)</f>
        <v>21320012</v>
      </c>
      <c r="C18">
        <f>VLOOKUP(B18,'B '!$A$2:$K$620,2,0)</f>
        <v>44646</v>
      </c>
      <c r="D18">
        <f>VLOOKUP(B18,'B '!$A$2:$K$620,3,0)</f>
        <v>7513962</v>
      </c>
      <c r="E18">
        <f>VLOOKUP(B18,'B '!$A$2:$K$620,4,0)</f>
        <v>8681875156614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Standleuchte "Ayd" in Gelb - (H)140 cm</v>
      </c>
      <c r="J18">
        <f>VLOOKUP(B18,'B '!$A$2:$K$620,9,0)</f>
        <v>0</v>
      </c>
      <c r="K18">
        <f>VLOOKUP(B18,'B '!$A$2:$K$620,10,0)</f>
        <v>12</v>
      </c>
      <c r="L18">
        <f>VLOOKUP(B18,'B '!$A$2:$K$620,11,0)</f>
        <v>85</v>
      </c>
    </row>
    <row r="19" spans="1:12" ht="16.149999999999999" customHeight="1" x14ac:dyDescent="0.25"/>
    <row r="20" spans="1:12" ht="16.149999999999999" customHeight="1" x14ac:dyDescent="0.25"/>
    <row r="21" spans="1:12" ht="16.149999999999999" customHeight="1" x14ac:dyDescent="0.25"/>
    <row r="22" spans="1:12" ht="16.149999999999999" customHeight="1" x14ac:dyDescent="0.25"/>
    <row r="23" spans="1:12" ht="16.149999999999999" customHeight="1" x14ac:dyDescent="0.25"/>
    <row r="24" spans="1:12" ht="16.149999999999999" customHeight="1" x14ac:dyDescent="0.25"/>
    <row r="25" spans="1:12" ht="16.149999999999999" customHeight="1" x14ac:dyDescent="0.25"/>
    <row r="26" spans="1:12" ht="16.149999999999999" customHeight="1" x14ac:dyDescent="0.25"/>
    <row r="27" spans="1:12" ht="16.149999999999999" customHeight="1" x14ac:dyDescent="0.25"/>
    <row r="28" spans="1:12" ht="16.149999999999999" customHeight="1" x14ac:dyDescent="0.25"/>
    <row r="29" spans="1:12" ht="16.149999999999999" customHeight="1" x14ac:dyDescent="0.25"/>
    <row r="30" spans="1:12" ht="16.149999999999999" customHeight="1" x14ac:dyDescent="0.25"/>
    <row r="31" spans="1:12" ht="16.149999999999999" customHeight="1" x14ac:dyDescent="0.25"/>
    <row r="32" spans="1:12" ht="16.149999999999999" customHeight="1" x14ac:dyDescent="0.25"/>
    <row r="33" ht="16.149999999999999" customHeight="1" x14ac:dyDescent="0.25"/>
    <row r="34" ht="16.149999999999999" customHeight="1" x14ac:dyDescent="0.25"/>
    <row r="35" ht="16.149999999999999" customHeight="1" x14ac:dyDescent="0.25"/>
    <row r="36" ht="16.149999999999999" customHeight="1" x14ac:dyDescent="0.25"/>
    <row r="37" ht="16.149999999999999" customHeight="1" x14ac:dyDescent="0.25"/>
    <row r="38" ht="16.149999999999999" customHeight="1" x14ac:dyDescent="0.25"/>
    <row r="39" ht="16.149999999999999" customHeight="1" x14ac:dyDescent="0.25"/>
    <row r="40" ht="16.149999999999999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FF369-6611-47E6-8A89-588CCB4CB5F8}">
  <dimension ref="A1:K621"/>
  <sheetViews>
    <sheetView workbookViewId="0">
      <selection activeCell="M22" sqref="M22"/>
    </sheetView>
  </sheetViews>
  <sheetFormatPr defaultRowHeight="15" x14ac:dyDescent="0.25"/>
  <cols>
    <col min="1" max="1" width="11.28515625" customWidth="1"/>
    <col min="2" max="2" width="13.7109375" customWidth="1"/>
    <col min="3" max="3" width="11.140625" customWidth="1"/>
    <col min="4" max="4" width="14.140625" bestFit="1" customWidth="1"/>
    <col min="5" max="5" width="15.140625" customWidth="1"/>
    <col min="6" max="6" width="11.5703125" customWidth="1"/>
    <col min="7" max="7" width="19.85546875" customWidth="1"/>
    <col min="8" max="8" width="14.85546875" customWidth="1"/>
    <col min="9" max="9" width="50.7109375" customWidth="1"/>
    <col min="13" max="13" width="19.42578125" customWidth="1"/>
    <col min="14" max="14" width="9.5703125" customWidth="1"/>
  </cols>
  <sheetData>
    <row r="1" spans="1:11" ht="25.5" customHeight="1" x14ac:dyDescent="0.25">
      <c r="A1" s="5" t="s">
        <v>800</v>
      </c>
      <c r="B1" s="5" t="s">
        <v>799</v>
      </c>
      <c r="C1" s="5" t="s">
        <v>801</v>
      </c>
      <c r="D1" s="6" t="s">
        <v>802</v>
      </c>
      <c r="E1" s="5" t="s">
        <v>803</v>
      </c>
      <c r="F1" s="5" t="s">
        <v>804</v>
      </c>
      <c r="G1" s="5" t="s">
        <v>805</v>
      </c>
      <c r="H1" s="5" t="s">
        <v>806</v>
      </c>
      <c r="I1" s="5" t="s">
        <v>807</v>
      </c>
      <c r="J1" s="5" t="s">
        <v>808</v>
      </c>
      <c r="K1" s="7" t="s">
        <v>809</v>
      </c>
    </row>
    <row r="2" spans="1:11" x14ac:dyDescent="0.25">
      <c r="A2" s="1">
        <v>1112591</v>
      </c>
      <c r="B2" s="1">
        <v>1842</v>
      </c>
      <c r="C2" s="1">
        <v>184790</v>
      </c>
      <c r="D2" s="2">
        <v>4004519128039</v>
      </c>
      <c r="E2" s="1" t="s">
        <v>0</v>
      </c>
      <c r="F2" s="1" t="s">
        <v>1</v>
      </c>
      <c r="G2" s="1" t="s">
        <v>2</v>
      </c>
      <c r="H2" s="1" t="s">
        <v>3</v>
      </c>
      <c r="I2" s="1"/>
      <c r="J2" s="1">
        <v>1</v>
      </c>
      <c r="K2" s="3">
        <v>129.9</v>
      </c>
    </row>
    <row r="3" spans="1:11" x14ac:dyDescent="0.25">
      <c r="A3" s="1">
        <v>1733094</v>
      </c>
      <c r="B3" s="1">
        <v>3254</v>
      </c>
      <c r="C3" s="1">
        <v>299896</v>
      </c>
      <c r="D3" s="2">
        <v>4000826037149</v>
      </c>
      <c r="E3" s="1" t="s">
        <v>4</v>
      </c>
      <c r="F3" s="1" t="s">
        <v>1</v>
      </c>
      <c r="G3" s="1" t="s">
        <v>5</v>
      </c>
      <c r="H3" s="1" t="s">
        <v>6</v>
      </c>
      <c r="I3" s="1"/>
      <c r="J3" s="1">
        <v>1</v>
      </c>
      <c r="K3" s="3">
        <v>13.99</v>
      </c>
    </row>
    <row r="4" spans="1:11" x14ac:dyDescent="0.25">
      <c r="A4" s="1">
        <v>2509735</v>
      </c>
      <c r="B4" s="1">
        <v>4979</v>
      </c>
      <c r="C4" s="1">
        <v>453988</v>
      </c>
      <c r="D4" s="2">
        <v>4008838183960</v>
      </c>
      <c r="E4" s="1" t="s">
        <v>7</v>
      </c>
      <c r="F4" s="1" t="s">
        <v>1</v>
      </c>
      <c r="G4" s="1" t="s">
        <v>8</v>
      </c>
      <c r="H4" s="1" t="s">
        <v>9</v>
      </c>
      <c r="I4" s="1"/>
      <c r="J4" s="1">
        <v>2</v>
      </c>
      <c r="K4" s="3">
        <v>69.95</v>
      </c>
    </row>
    <row r="5" spans="1:11" x14ac:dyDescent="0.25">
      <c r="A5" s="1">
        <v>3540063</v>
      </c>
      <c r="B5" s="1">
        <v>7260</v>
      </c>
      <c r="C5" s="1">
        <v>2390416</v>
      </c>
      <c r="D5" s="2">
        <v>9315121861722</v>
      </c>
      <c r="E5" s="1" t="s">
        <v>10</v>
      </c>
      <c r="F5" s="1" t="s">
        <v>1</v>
      </c>
      <c r="G5" s="1" t="s">
        <v>11</v>
      </c>
      <c r="H5" s="1" t="s">
        <v>12</v>
      </c>
      <c r="I5" s="1"/>
      <c r="J5" s="1">
        <v>1</v>
      </c>
      <c r="K5" s="3">
        <v>7.5</v>
      </c>
    </row>
    <row r="6" spans="1:11" x14ac:dyDescent="0.25">
      <c r="A6" s="1">
        <v>3662973</v>
      </c>
      <c r="B6" s="1">
        <v>7636</v>
      </c>
      <c r="C6" s="1">
        <v>2421560</v>
      </c>
      <c r="D6" s="2">
        <v>4004519125038</v>
      </c>
      <c r="E6" s="1" t="s">
        <v>0</v>
      </c>
      <c r="F6" s="1" t="s">
        <v>1</v>
      </c>
      <c r="G6" s="1" t="s">
        <v>13</v>
      </c>
      <c r="H6" s="1" t="s">
        <v>14</v>
      </c>
      <c r="I6" s="1"/>
      <c r="J6" s="1">
        <v>1</v>
      </c>
      <c r="K6" s="3">
        <v>88.95</v>
      </c>
    </row>
    <row r="7" spans="1:11" x14ac:dyDescent="0.25">
      <c r="A7" s="1">
        <v>3729649</v>
      </c>
      <c r="B7" s="1">
        <v>6327</v>
      </c>
      <c r="C7" s="1">
        <v>2426141</v>
      </c>
      <c r="D7" s="2">
        <v>4006932623009</v>
      </c>
      <c r="E7" s="1" t="s">
        <v>15</v>
      </c>
      <c r="F7" s="1" t="s">
        <v>1</v>
      </c>
      <c r="G7" s="1" t="s">
        <v>16</v>
      </c>
      <c r="H7" s="1" t="s">
        <v>17</v>
      </c>
      <c r="I7" s="1"/>
      <c r="J7" s="1">
        <v>1</v>
      </c>
      <c r="K7" s="3">
        <v>20.95</v>
      </c>
    </row>
    <row r="8" spans="1:11" x14ac:dyDescent="0.25">
      <c r="A8" s="1">
        <v>3828340</v>
      </c>
      <c r="B8" s="1">
        <v>7874</v>
      </c>
      <c r="C8" s="1">
        <v>2452678</v>
      </c>
      <c r="D8" s="2">
        <v>3457010011811</v>
      </c>
      <c r="E8" s="1" t="s">
        <v>18</v>
      </c>
      <c r="F8" s="1" t="s">
        <v>1</v>
      </c>
      <c r="G8" s="1" t="s">
        <v>19</v>
      </c>
      <c r="H8" s="1" t="s">
        <v>20</v>
      </c>
      <c r="I8" s="1"/>
      <c r="J8" s="1">
        <v>1</v>
      </c>
      <c r="K8" s="3">
        <v>1450</v>
      </c>
    </row>
    <row r="9" spans="1:11" x14ac:dyDescent="0.25">
      <c r="A9" s="1">
        <v>3932748</v>
      </c>
      <c r="B9" s="1">
        <v>7920</v>
      </c>
      <c r="C9" s="1">
        <v>2476920</v>
      </c>
      <c r="D9" s="2">
        <v>8710341011314</v>
      </c>
      <c r="E9" s="1" t="s">
        <v>21</v>
      </c>
      <c r="F9" s="1" t="s">
        <v>1</v>
      </c>
      <c r="G9" s="1" t="s">
        <v>22</v>
      </c>
      <c r="H9" s="1" t="s">
        <v>23</v>
      </c>
      <c r="I9" s="1"/>
      <c r="J9" s="1">
        <v>1</v>
      </c>
      <c r="K9" s="3">
        <v>13.95</v>
      </c>
    </row>
    <row r="10" spans="1:11" x14ac:dyDescent="0.25">
      <c r="A10" s="1">
        <v>4274192</v>
      </c>
      <c r="B10" s="1">
        <v>6596</v>
      </c>
      <c r="C10" s="1">
        <v>2553338</v>
      </c>
      <c r="D10" s="2">
        <v>3045380010826</v>
      </c>
      <c r="E10" s="1" t="s">
        <v>24</v>
      </c>
      <c r="F10" s="1" t="s">
        <v>1</v>
      </c>
      <c r="G10" s="1" t="s">
        <v>2</v>
      </c>
      <c r="H10" s="1" t="s">
        <v>25</v>
      </c>
      <c r="I10" s="1"/>
      <c r="J10" s="1">
        <v>1</v>
      </c>
      <c r="K10" s="3">
        <v>79.989999999999995</v>
      </c>
    </row>
    <row r="11" spans="1:11" x14ac:dyDescent="0.25">
      <c r="A11" s="1">
        <v>4417654</v>
      </c>
      <c r="B11" s="1">
        <v>9053</v>
      </c>
      <c r="C11" s="1">
        <v>2583179</v>
      </c>
      <c r="D11" s="2">
        <v>3045388112355</v>
      </c>
      <c r="E11" s="1" t="s">
        <v>26</v>
      </c>
      <c r="F11" s="1" t="s">
        <v>1</v>
      </c>
      <c r="G11" s="1" t="s">
        <v>2</v>
      </c>
      <c r="H11" s="1" t="s">
        <v>27</v>
      </c>
      <c r="I11" s="1"/>
      <c r="J11" s="1">
        <v>1</v>
      </c>
      <c r="K11" s="3">
        <v>90</v>
      </c>
    </row>
    <row r="12" spans="1:11" x14ac:dyDescent="0.25">
      <c r="A12" s="1">
        <v>5170990</v>
      </c>
      <c r="B12" s="1">
        <v>10492</v>
      </c>
      <c r="C12" s="1">
        <v>2768216</v>
      </c>
      <c r="D12" s="2">
        <v>4010340306201</v>
      </c>
      <c r="E12" s="1" t="s">
        <v>28</v>
      </c>
      <c r="F12" s="1" t="s">
        <v>1</v>
      </c>
      <c r="G12" s="1" t="s">
        <v>19</v>
      </c>
      <c r="H12" s="1" t="s">
        <v>29</v>
      </c>
      <c r="I12" s="1"/>
      <c r="J12" s="1">
        <v>1</v>
      </c>
      <c r="K12" s="3">
        <v>99.9</v>
      </c>
    </row>
    <row r="13" spans="1:11" x14ac:dyDescent="0.25">
      <c r="A13" s="1">
        <v>5170991</v>
      </c>
      <c r="B13" s="1">
        <v>10492</v>
      </c>
      <c r="C13" s="1">
        <v>2768217</v>
      </c>
      <c r="D13" s="2">
        <v>4010340306300</v>
      </c>
      <c r="E13" s="1" t="s">
        <v>30</v>
      </c>
      <c r="F13" s="1" t="s">
        <v>1</v>
      </c>
      <c r="G13" s="1" t="s">
        <v>19</v>
      </c>
      <c r="H13" s="1" t="s">
        <v>31</v>
      </c>
      <c r="I13" s="1"/>
      <c r="J13" s="1">
        <v>1</v>
      </c>
      <c r="K13" s="3">
        <v>49.95</v>
      </c>
    </row>
    <row r="14" spans="1:11" x14ac:dyDescent="0.25">
      <c r="A14" s="1">
        <v>5170992</v>
      </c>
      <c r="B14" s="1">
        <v>10492</v>
      </c>
      <c r="C14" s="1">
        <v>2768218</v>
      </c>
      <c r="D14" s="2">
        <v>4010340401609</v>
      </c>
      <c r="E14" s="1" t="s">
        <v>28</v>
      </c>
      <c r="F14" s="1" t="s">
        <v>1</v>
      </c>
      <c r="G14" s="1" t="s">
        <v>19</v>
      </c>
      <c r="H14" s="1" t="s">
        <v>32</v>
      </c>
      <c r="I14" s="1"/>
      <c r="J14" s="1">
        <v>1</v>
      </c>
      <c r="K14" s="3">
        <v>89</v>
      </c>
    </row>
    <row r="15" spans="1:11" x14ac:dyDescent="0.25">
      <c r="A15" s="1">
        <v>5171004</v>
      </c>
      <c r="B15" s="1">
        <v>10492</v>
      </c>
      <c r="C15" s="1">
        <v>2768230</v>
      </c>
      <c r="D15" s="2">
        <v>4010340998352</v>
      </c>
      <c r="E15" s="1" t="s">
        <v>28</v>
      </c>
      <c r="F15" s="1" t="s">
        <v>1</v>
      </c>
      <c r="G15" s="1" t="s">
        <v>19</v>
      </c>
      <c r="H15" s="1" t="s">
        <v>33</v>
      </c>
      <c r="I15" s="1"/>
      <c r="J15" s="1">
        <v>1</v>
      </c>
      <c r="K15" s="3">
        <v>89</v>
      </c>
    </row>
    <row r="16" spans="1:11" x14ac:dyDescent="0.25">
      <c r="A16" s="1">
        <v>5314753</v>
      </c>
      <c r="B16" s="1">
        <v>10989</v>
      </c>
      <c r="C16" s="1">
        <v>2802843</v>
      </c>
      <c r="D16" s="2">
        <v>8711811629992</v>
      </c>
      <c r="E16" s="1" t="s">
        <v>34</v>
      </c>
      <c r="F16" s="1" t="s">
        <v>1</v>
      </c>
      <c r="G16" s="1" t="s">
        <v>35</v>
      </c>
      <c r="H16" s="1" t="s">
        <v>36</v>
      </c>
      <c r="I16" s="1"/>
      <c r="J16" s="1">
        <v>1</v>
      </c>
      <c r="K16" s="3">
        <v>54.95</v>
      </c>
    </row>
    <row r="17" spans="1:11" x14ac:dyDescent="0.25">
      <c r="A17" s="1">
        <v>5848100</v>
      </c>
      <c r="B17" s="1">
        <v>12051</v>
      </c>
      <c r="C17" s="1">
        <v>2916981</v>
      </c>
      <c r="D17" s="2">
        <v>4010340293600</v>
      </c>
      <c r="E17" s="1" t="s">
        <v>30</v>
      </c>
      <c r="F17" s="1" t="s">
        <v>1</v>
      </c>
      <c r="G17" s="1" t="s">
        <v>19</v>
      </c>
      <c r="H17" s="1" t="s">
        <v>37</v>
      </c>
      <c r="I17" s="1"/>
      <c r="J17" s="1">
        <v>1</v>
      </c>
      <c r="K17" s="3">
        <v>59.9</v>
      </c>
    </row>
    <row r="18" spans="1:11" x14ac:dyDescent="0.25">
      <c r="A18" s="1">
        <v>5848155</v>
      </c>
      <c r="B18" s="1">
        <v>12051</v>
      </c>
      <c r="C18" s="1">
        <v>2917036</v>
      </c>
      <c r="D18" s="2">
        <v>4010340831543</v>
      </c>
      <c r="E18" s="1" t="s">
        <v>30</v>
      </c>
      <c r="F18" s="1" t="s">
        <v>1</v>
      </c>
      <c r="G18" s="1" t="s">
        <v>19</v>
      </c>
      <c r="H18" s="1" t="s">
        <v>38</v>
      </c>
      <c r="I18" s="1"/>
      <c r="J18" s="1">
        <v>1</v>
      </c>
      <c r="K18" s="3">
        <v>119.9</v>
      </c>
    </row>
    <row r="19" spans="1:11" x14ac:dyDescent="0.25">
      <c r="A19" s="1">
        <v>6008922</v>
      </c>
      <c r="B19" s="1">
        <v>12526</v>
      </c>
      <c r="C19" s="1">
        <v>2952222</v>
      </c>
      <c r="D19" s="2">
        <v>5708748717291</v>
      </c>
      <c r="E19" s="1" t="s">
        <v>39</v>
      </c>
      <c r="F19" s="1" t="s">
        <v>1</v>
      </c>
      <c r="G19" s="1" t="s">
        <v>11</v>
      </c>
      <c r="H19" s="1" t="s">
        <v>40</v>
      </c>
      <c r="I19" s="1"/>
      <c r="J19" s="1">
        <v>1</v>
      </c>
      <c r="K19" s="3">
        <v>31.5</v>
      </c>
    </row>
    <row r="20" spans="1:11" x14ac:dyDescent="0.25">
      <c r="A20" s="1">
        <v>6008923</v>
      </c>
      <c r="B20" s="1">
        <v>12526</v>
      </c>
      <c r="C20" s="1">
        <v>2952223</v>
      </c>
      <c r="D20" s="2">
        <v>5708748582493</v>
      </c>
      <c r="E20" s="1" t="s">
        <v>39</v>
      </c>
      <c r="F20" s="1" t="s">
        <v>1</v>
      </c>
      <c r="G20" s="1" t="s">
        <v>11</v>
      </c>
      <c r="H20" s="1" t="s">
        <v>41</v>
      </c>
      <c r="I20" s="1"/>
      <c r="J20" s="1">
        <v>1</v>
      </c>
      <c r="K20" s="3">
        <v>59.95</v>
      </c>
    </row>
    <row r="21" spans="1:11" x14ac:dyDescent="0.25">
      <c r="A21" s="1">
        <v>6222161</v>
      </c>
      <c r="B21" s="1">
        <v>12145</v>
      </c>
      <c r="C21" s="1">
        <v>3005978</v>
      </c>
      <c r="D21" s="2">
        <v>4260071878779</v>
      </c>
      <c r="E21" s="1" t="s">
        <v>42</v>
      </c>
      <c r="F21" s="1" t="s">
        <v>1</v>
      </c>
      <c r="G21" s="1" t="s">
        <v>5</v>
      </c>
      <c r="H21" s="1" t="s">
        <v>43</v>
      </c>
      <c r="I21" s="1"/>
      <c r="J21" s="1">
        <v>1</v>
      </c>
      <c r="K21" s="3">
        <v>13.95</v>
      </c>
    </row>
    <row r="22" spans="1:11" x14ac:dyDescent="0.25">
      <c r="A22" s="1">
        <v>6628838</v>
      </c>
      <c r="B22" s="1">
        <v>13794</v>
      </c>
      <c r="C22" s="1">
        <v>3120268</v>
      </c>
      <c r="D22" s="2">
        <v>0</v>
      </c>
      <c r="E22" s="1" t="s">
        <v>44</v>
      </c>
      <c r="F22" s="1" t="s">
        <v>1</v>
      </c>
      <c r="G22" s="1" t="s">
        <v>45</v>
      </c>
      <c r="H22" s="1" t="s">
        <v>46</v>
      </c>
      <c r="I22" s="1"/>
      <c r="J22" s="1">
        <v>1</v>
      </c>
      <c r="K22" s="3">
        <v>11.98</v>
      </c>
    </row>
    <row r="23" spans="1:11" x14ac:dyDescent="0.25">
      <c r="A23" s="1">
        <v>6726540</v>
      </c>
      <c r="B23" s="1">
        <v>10095</v>
      </c>
      <c r="C23" s="1">
        <v>3149658</v>
      </c>
      <c r="D23" s="2">
        <v>4002541207647</v>
      </c>
      <c r="E23" s="1" t="s">
        <v>47</v>
      </c>
      <c r="F23" s="1" t="s">
        <v>1</v>
      </c>
      <c r="G23" s="1" t="s">
        <v>11</v>
      </c>
      <c r="H23" s="1" t="s">
        <v>48</v>
      </c>
      <c r="I23" s="1"/>
      <c r="J23" s="1">
        <v>2</v>
      </c>
      <c r="K23" s="3">
        <v>17.7</v>
      </c>
    </row>
    <row r="24" spans="1:11" x14ac:dyDescent="0.25">
      <c r="A24" s="1">
        <v>6726541</v>
      </c>
      <c r="B24" s="1">
        <v>10095</v>
      </c>
      <c r="C24" s="1">
        <v>3149659</v>
      </c>
      <c r="D24" s="2">
        <v>4002541207654</v>
      </c>
      <c r="E24" s="1" t="s">
        <v>47</v>
      </c>
      <c r="F24" s="1" t="s">
        <v>1</v>
      </c>
      <c r="G24" s="1" t="s">
        <v>11</v>
      </c>
      <c r="H24" s="1" t="s">
        <v>49</v>
      </c>
      <c r="I24" s="1"/>
      <c r="J24" s="1">
        <v>1</v>
      </c>
      <c r="K24" s="3">
        <v>17.7</v>
      </c>
    </row>
    <row r="25" spans="1:11" x14ac:dyDescent="0.25">
      <c r="A25" s="1">
        <v>6726542</v>
      </c>
      <c r="B25" s="1">
        <v>10095</v>
      </c>
      <c r="C25" s="1">
        <v>3149660</v>
      </c>
      <c r="D25" s="2">
        <v>4002541207661</v>
      </c>
      <c r="E25" s="1" t="s">
        <v>47</v>
      </c>
      <c r="F25" s="1" t="s">
        <v>1</v>
      </c>
      <c r="G25" s="1" t="s">
        <v>11</v>
      </c>
      <c r="H25" s="1" t="s">
        <v>50</v>
      </c>
      <c r="I25" s="1"/>
      <c r="J25" s="1">
        <v>1</v>
      </c>
      <c r="K25" s="3">
        <v>17.7</v>
      </c>
    </row>
    <row r="26" spans="1:11" x14ac:dyDescent="0.25">
      <c r="A26" s="1">
        <v>7118007</v>
      </c>
      <c r="B26" s="1">
        <v>15109</v>
      </c>
      <c r="C26" s="1">
        <v>3250925</v>
      </c>
      <c r="D26" s="2">
        <v>4008332193755</v>
      </c>
      <c r="E26" s="1" t="s">
        <v>51</v>
      </c>
      <c r="F26" s="1" t="s">
        <v>1</v>
      </c>
      <c r="G26" s="1" t="s">
        <v>5</v>
      </c>
      <c r="H26" s="1" t="s">
        <v>52</v>
      </c>
      <c r="I26" s="1"/>
      <c r="J26" s="1">
        <v>1</v>
      </c>
      <c r="K26" s="3">
        <v>9.99</v>
      </c>
    </row>
    <row r="27" spans="1:11" x14ac:dyDescent="0.25">
      <c r="A27" s="1">
        <v>7206210</v>
      </c>
      <c r="B27" s="1">
        <v>13488</v>
      </c>
      <c r="C27" s="1">
        <v>3244424</v>
      </c>
      <c r="D27" s="2">
        <v>8717285009896</v>
      </c>
      <c r="E27" s="1" t="s">
        <v>53</v>
      </c>
      <c r="F27" s="1" t="s">
        <v>1</v>
      </c>
      <c r="G27" s="1" t="s">
        <v>54</v>
      </c>
      <c r="H27" s="1" t="s">
        <v>55</v>
      </c>
      <c r="I27" s="1" t="s">
        <v>56</v>
      </c>
      <c r="J27" s="1">
        <v>1</v>
      </c>
      <c r="K27" s="3">
        <v>24.95</v>
      </c>
    </row>
    <row r="28" spans="1:11" x14ac:dyDescent="0.25">
      <c r="A28" s="1">
        <v>7206224</v>
      </c>
      <c r="B28" s="1">
        <v>13521</v>
      </c>
      <c r="C28" s="1">
        <v>3219892</v>
      </c>
      <c r="D28" s="2">
        <v>8717285049892</v>
      </c>
      <c r="E28" s="1" t="s">
        <v>57</v>
      </c>
      <c r="F28" s="1" t="s">
        <v>1</v>
      </c>
      <c r="G28" s="1" t="s">
        <v>54</v>
      </c>
      <c r="H28" s="1" t="s">
        <v>58</v>
      </c>
      <c r="I28" s="1" t="s">
        <v>59</v>
      </c>
      <c r="J28" s="1">
        <v>1</v>
      </c>
      <c r="K28" s="3">
        <v>44.95</v>
      </c>
    </row>
    <row r="29" spans="1:11" x14ac:dyDescent="0.25">
      <c r="A29" s="1">
        <v>7511068</v>
      </c>
      <c r="B29" s="1">
        <v>15584</v>
      </c>
      <c r="C29" s="1">
        <v>3352723</v>
      </c>
      <c r="D29" s="2">
        <v>4003222805558</v>
      </c>
      <c r="E29" s="1" t="s">
        <v>60</v>
      </c>
      <c r="F29" s="1" t="s">
        <v>1</v>
      </c>
      <c r="G29" s="1" t="s">
        <v>61</v>
      </c>
      <c r="H29" s="1" t="s">
        <v>62</v>
      </c>
      <c r="I29" s="1"/>
      <c r="J29" s="1">
        <v>2</v>
      </c>
      <c r="K29" s="3">
        <v>48</v>
      </c>
    </row>
    <row r="30" spans="1:11" x14ac:dyDescent="0.25">
      <c r="A30" s="1">
        <v>7511091</v>
      </c>
      <c r="B30" s="1">
        <v>15584</v>
      </c>
      <c r="C30" s="1">
        <v>3352746</v>
      </c>
      <c r="D30" s="2">
        <v>4003222799819</v>
      </c>
      <c r="E30" s="1" t="s">
        <v>60</v>
      </c>
      <c r="F30" s="1" t="s">
        <v>1</v>
      </c>
      <c r="G30" s="1" t="s">
        <v>61</v>
      </c>
      <c r="H30" s="1" t="s">
        <v>63</v>
      </c>
      <c r="I30" s="1"/>
      <c r="J30" s="1">
        <v>2</v>
      </c>
      <c r="K30" s="3">
        <v>35.25</v>
      </c>
    </row>
    <row r="31" spans="1:11" x14ac:dyDescent="0.25">
      <c r="A31" s="1">
        <v>7516891</v>
      </c>
      <c r="B31" s="1">
        <v>15236</v>
      </c>
      <c r="C31" s="1">
        <v>3354938</v>
      </c>
      <c r="D31" s="2">
        <v>4810344038937</v>
      </c>
      <c r="E31" s="1" t="s">
        <v>64</v>
      </c>
      <c r="F31" s="1" t="s">
        <v>1</v>
      </c>
      <c r="G31" s="1" t="s">
        <v>5</v>
      </c>
      <c r="H31" s="1" t="s">
        <v>65</v>
      </c>
      <c r="I31" s="1"/>
      <c r="J31" s="1">
        <v>1</v>
      </c>
      <c r="K31" s="3">
        <v>59.99</v>
      </c>
    </row>
    <row r="32" spans="1:11" x14ac:dyDescent="0.25">
      <c r="A32" s="1">
        <v>7516899</v>
      </c>
      <c r="B32" s="1">
        <v>15236</v>
      </c>
      <c r="C32" s="1">
        <v>3354946</v>
      </c>
      <c r="D32" s="2">
        <v>4810344036810</v>
      </c>
      <c r="E32" s="1" t="s">
        <v>64</v>
      </c>
      <c r="F32" s="1" t="s">
        <v>1</v>
      </c>
      <c r="G32" s="1" t="s">
        <v>5</v>
      </c>
      <c r="H32" s="1" t="s">
        <v>66</v>
      </c>
      <c r="I32" s="1"/>
      <c r="J32" s="1">
        <v>1</v>
      </c>
      <c r="K32" s="3">
        <v>29.99</v>
      </c>
    </row>
    <row r="33" spans="1:11" x14ac:dyDescent="0.25">
      <c r="A33" s="1">
        <v>7877289</v>
      </c>
      <c r="B33" s="1">
        <v>16003</v>
      </c>
      <c r="C33" s="1">
        <v>3443248</v>
      </c>
      <c r="D33" s="2">
        <v>4009049300436</v>
      </c>
      <c r="E33" s="1" t="s">
        <v>67</v>
      </c>
      <c r="F33" s="1" t="s">
        <v>1</v>
      </c>
      <c r="G33" s="1" t="s">
        <v>2</v>
      </c>
      <c r="H33" s="1" t="s">
        <v>68</v>
      </c>
      <c r="I33" s="1"/>
      <c r="J33" s="1">
        <v>1</v>
      </c>
      <c r="K33" s="3">
        <v>33.58</v>
      </c>
    </row>
    <row r="34" spans="1:11" x14ac:dyDescent="0.25">
      <c r="A34" s="1">
        <v>8348442</v>
      </c>
      <c r="B34" s="1">
        <v>17836</v>
      </c>
      <c r="C34" s="1">
        <v>3565257</v>
      </c>
      <c r="D34" s="2">
        <v>5415231966592</v>
      </c>
      <c r="E34" s="1" t="s">
        <v>69</v>
      </c>
      <c r="F34" s="1" t="s">
        <v>1</v>
      </c>
      <c r="G34" s="1" t="s">
        <v>70</v>
      </c>
      <c r="H34" s="1" t="s">
        <v>71</v>
      </c>
      <c r="I34" s="1"/>
      <c r="J34" s="1">
        <v>1</v>
      </c>
      <c r="K34" s="3">
        <v>49</v>
      </c>
    </row>
    <row r="35" spans="1:11" x14ac:dyDescent="0.25">
      <c r="A35" s="1">
        <v>8365252</v>
      </c>
      <c r="B35" s="1">
        <v>18214</v>
      </c>
      <c r="C35" s="1">
        <v>3571322</v>
      </c>
      <c r="D35" s="2">
        <v>4004353175510</v>
      </c>
      <c r="E35" s="1" t="s">
        <v>72</v>
      </c>
      <c r="F35" s="1" t="s">
        <v>1</v>
      </c>
      <c r="G35" s="1" t="s">
        <v>61</v>
      </c>
      <c r="H35" s="1" t="s">
        <v>73</v>
      </c>
      <c r="I35" s="1"/>
      <c r="J35" s="1">
        <v>1</v>
      </c>
      <c r="K35" s="3">
        <v>29.99</v>
      </c>
    </row>
    <row r="36" spans="1:11" x14ac:dyDescent="0.25">
      <c r="A36" s="1">
        <v>8518141</v>
      </c>
      <c r="B36" s="1">
        <v>17916</v>
      </c>
      <c r="C36" s="1">
        <v>3610392</v>
      </c>
      <c r="D36" s="2">
        <v>8434169078525</v>
      </c>
      <c r="E36" s="1" t="s">
        <v>74</v>
      </c>
      <c r="F36" s="1" t="s">
        <v>1</v>
      </c>
      <c r="G36" s="1" t="s">
        <v>70</v>
      </c>
      <c r="H36" s="1" t="s">
        <v>75</v>
      </c>
      <c r="I36" s="1"/>
      <c r="J36" s="1">
        <v>1</v>
      </c>
      <c r="K36" s="3">
        <v>57.99</v>
      </c>
    </row>
    <row r="37" spans="1:11" x14ac:dyDescent="0.25">
      <c r="A37" s="1">
        <v>9325272</v>
      </c>
      <c r="B37" s="1">
        <v>19058</v>
      </c>
      <c r="C37" s="1">
        <v>3844119</v>
      </c>
      <c r="D37" s="2">
        <v>3426470269254</v>
      </c>
      <c r="E37" s="1" t="s">
        <v>76</v>
      </c>
      <c r="F37" s="1" t="s">
        <v>1</v>
      </c>
      <c r="G37" s="1" t="s">
        <v>16</v>
      </c>
      <c r="H37" s="1" t="s">
        <v>77</v>
      </c>
      <c r="I37" s="1"/>
      <c r="J37" s="1">
        <v>2</v>
      </c>
      <c r="K37" s="3">
        <v>16.95</v>
      </c>
    </row>
    <row r="38" spans="1:11" x14ac:dyDescent="0.25">
      <c r="A38" s="1">
        <v>9325274</v>
      </c>
      <c r="B38" s="1">
        <v>19058</v>
      </c>
      <c r="C38" s="1">
        <v>3844121</v>
      </c>
      <c r="D38" s="2">
        <v>3426470269247</v>
      </c>
      <c r="E38" s="1" t="s">
        <v>76</v>
      </c>
      <c r="F38" s="1" t="s">
        <v>1</v>
      </c>
      <c r="G38" s="1" t="s">
        <v>16</v>
      </c>
      <c r="H38" s="1" t="s">
        <v>78</v>
      </c>
      <c r="I38" s="1"/>
      <c r="J38" s="1">
        <v>1</v>
      </c>
      <c r="K38" s="3">
        <v>22.95</v>
      </c>
    </row>
    <row r="39" spans="1:11" x14ac:dyDescent="0.25">
      <c r="A39" s="1">
        <v>9635341</v>
      </c>
      <c r="B39" s="1">
        <v>19864</v>
      </c>
      <c r="C39" s="1">
        <v>3928123</v>
      </c>
      <c r="D39" s="2">
        <v>5701581233171</v>
      </c>
      <c r="E39" s="1" t="s">
        <v>79</v>
      </c>
      <c r="F39" s="1" t="s">
        <v>1</v>
      </c>
      <c r="G39" s="1" t="s">
        <v>61</v>
      </c>
      <c r="H39" s="1" t="s">
        <v>80</v>
      </c>
      <c r="I39" s="1"/>
      <c r="J39" s="1">
        <v>1</v>
      </c>
      <c r="K39" s="3">
        <v>84.9</v>
      </c>
    </row>
    <row r="40" spans="1:11" x14ac:dyDescent="0.25">
      <c r="A40" s="1">
        <v>9815772</v>
      </c>
      <c r="B40" s="1">
        <v>20546</v>
      </c>
      <c r="C40" s="1">
        <v>3944323</v>
      </c>
      <c r="D40" s="2">
        <v>0</v>
      </c>
      <c r="E40" s="1" t="s">
        <v>81</v>
      </c>
      <c r="F40" s="1" t="s">
        <v>1</v>
      </c>
      <c r="G40" s="1" t="s">
        <v>82</v>
      </c>
      <c r="H40" s="1" t="s">
        <v>83</v>
      </c>
      <c r="I40" s="1"/>
      <c r="J40" s="1">
        <v>1</v>
      </c>
      <c r="K40" s="3">
        <v>66.89</v>
      </c>
    </row>
    <row r="41" spans="1:11" x14ac:dyDescent="0.25">
      <c r="A41" s="1">
        <v>9818961</v>
      </c>
      <c r="B41" s="1">
        <v>19759</v>
      </c>
      <c r="C41" s="1">
        <v>3989746</v>
      </c>
      <c r="D41" s="2">
        <v>5028420850376</v>
      </c>
      <c r="E41" s="1" t="s">
        <v>84</v>
      </c>
      <c r="F41" s="1" t="s">
        <v>1</v>
      </c>
      <c r="G41" s="1" t="s">
        <v>13</v>
      </c>
      <c r="H41" s="1" t="s">
        <v>85</v>
      </c>
      <c r="I41" s="1"/>
      <c r="J41" s="1">
        <v>1</v>
      </c>
      <c r="K41" s="3">
        <v>14.95</v>
      </c>
    </row>
    <row r="42" spans="1:11" x14ac:dyDescent="0.25">
      <c r="A42" s="1">
        <v>9821531</v>
      </c>
      <c r="B42" s="1">
        <v>18784</v>
      </c>
      <c r="C42" s="1">
        <v>3990945</v>
      </c>
      <c r="D42" s="2">
        <v>6941057451732</v>
      </c>
      <c r="E42" s="1" t="s">
        <v>86</v>
      </c>
      <c r="F42" s="1" t="s">
        <v>1</v>
      </c>
      <c r="G42" s="1" t="s">
        <v>87</v>
      </c>
      <c r="H42" s="1" t="s">
        <v>88</v>
      </c>
      <c r="I42" s="1"/>
      <c r="J42" s="1">
        <v>1</v>
      </c>
      <c r="K42" s="3">
        <v>49.99</v>
      </c>
    </row>
    <row r="43" spans="1:11" x14ac:dyDescent="0.25">
      <c r="A43" s="1">
        <v>9821546</v>
      </c>
      <c r="B43" s="1">
        <v>18784</v>
      </c>
      <c r="C43" s="1">
        <v>3990960</v>
      </c>
      <c r="D43" s="2">
        <v>6941057402505</v>
      </c>
      <c r="E43" s="1" t="s">
        <v>86</v>
      </c>
      <c r="F43" s="1" t="s">
        <v>1</v>
      </c>
      <c r="G43" s="1" t="s">
        <v>87</v>
      </c>
      <c r="H43" s="1" t="s">
        <v>89</v>
      </c>
      <c r="I43" s="1"/>
      <c r="J43" s="1">
        <v>1</v>
      </c>
      <c r="K43" s="3">
        <v>59.99</v>
      </c>
    </row>
    <row r="44" spans="1:11" x14ac:dyDescent="0.25">
      <c r="A44" s="1">
        <v>9821549</v>
      </c>
      <c r="B44" s="1">
        <v>18784</v>
      </c>
      <c r="C44" s="1">
        <v>3990963</v>
      </c>
      <c r="D44" s="2">
        <v>6941057402574</v>
      </c>
      <c r="E44" s="1" t="s">
        <v>86</v>
      </c>
      <c r="F44" s="1" t="s">
        <v>1</v>
      </c>
      <c r="G44" s="1" t="s">
        <v>87</v>
      </c>
      <c r="H44" s="1" t="s">
        <v>90</v>
      </c>
      <c r="I44" s="1"/>
      <c r="J44" s="1">
        <v>1</v>
      </c>
      <c r="K44" s="3">
        <v>39.99</v>
      </c>
    </row>
    <row r="45" spans="1:11" x14ac:dyDescent="0.25">
      <c r="A45" s="1">
        <v>9821555</v>
      </c>
      <c r="B45" s="1">
        <v>18784</v>
      </c>
      <c r="C45" s="1">
        <v>3990969</v>
      </c>
      <c r="D45" s="2">
        <v>6941057455235</v>
      </c>
      <c r="E45" s="1" t="s">
        <v>86</v>
      </c>
      <c r="F45" s="1" t="s">
        <v>1</v>
      </c>
      <c r="G45" s="1" t="s">
        <v>87</v>
      </c>
      <c r="H45" s="1" t="s">
        <v>91</v>
      </c>
      <c r="I45" s="1"/>
      <c r="J45" s="1">
        <v>1</v>
      </c>
      <c r="K45" s="3">
        <v>12.99</v>
      </c>
    </row>
    <row r="46" spans="1:11" x14ac:dyDescent="0.25">
      <c r="A46" s="1">
        <v>9871490</v>
      </c>
      <c r="B46" s="1">
        <v>21157</v>
      </c>
      <c r="C46" s="1">
        <v>3966337</v>
      </c>
      <c r="D46" s="2">
        <v>8718518060332</v>
      </c>
      <c r="E46" s="1" t="s">
        <v>92</v>
      </c>
      <c r="F46" s="1" t="s">
        <v>1</v>
      </c>
      <c r="G46" s="1" t="s">
        <v>54</v>
      </c>
      <c r="H46" s="1" t="s">
        <v>93</v>
      </c>
      <c r="I46" s="1" t="s">
        <v>94</v>
      </c>
      <c r="J46" s="1">
        <v>1</v>
      </c>
      <c r="K46" s="3">
        <v>360</v>
      </c>
    </row>
    <row r="47" spans="1:11" x14ac:dyDescent="0.25">
      <c r="A47" s="1">
        <v>10208945</v>
      </c>
      <c r="B47" s="1">
        <v>21956</v>
      </c>
      <c r="C47" s="1">
        <v>4118417</v>
      </c>
      <c r="D47" s="2">
        <v>3760124950304</v>
      </c>
      <c r="E47" s="1" t="s">
        <v>95</v>
      </c>
      <c r="F47" s="1" t="s">
        <v>1</v>
      </c>
      <c r="G47" s="1" t="s">
        <v>2</v>
      </c>
      <c r="H47" s="1" t="s">
        <v>96</v>
      </c>
      <c r="I47" s="1"/>
      <c r="J47" s="1">
        <v>1</v>
      </c>
      <c r="K47" s="3">
        <v>319</v>
      </c>
    </row>
    <row r="48" spans="1:11" x14ac:dyDescent="0.25">
      <c r="A48" s="1">
        <v>10215394</v>
      </c>
      <c r="B48" s="1">
        <v>21073</v>
      </c>
      <c r="C48" s="1">
        <v>4120813</v>
      </c>
      <c r="D48" s="2">
        <v>4004519131022</v>
      </c>
      <c r="E48" s="1" t="s">
        <v>0</v>
      </c>
      <c r="F48" s="1" t="s">
        <v>1</v>
      </c>
      <c r="G48" s="1" t="s">
        <v>13</v>
      </c>
      <c r="H48" s="1" t="s">
        <v>97</v>
      </c>
      <c r="I48" s="1"/>
      <c r="J48" s="1">
        <v>1</v>
      </c>
      <c r="K48" s="3">
        <v>85</v>
      </c>
    </row>
    <row r="49" spans="1:11" x14ac:dyDescent="0.25">
      <c r="A49" s="1">
        <v>10215456</v>
      </c>
      <c r="B49" s="1">
        <v>21073</v>
      </c>
      <c r="C49" s="1">
        <v>4120875</v>
      </c>
      <c r="D49" s="2">
        <v>4004519072752</v>
      </c>
      <c r="E49" s="1" t="s">
        <v>0</v>
      </c>
      <c r="F49" s="1" t="s">
        <v>1</v>
      </c>
      <c r="G49" s="1" t="s">
        <v>11</v>
      </c>
      <c r="H49" s="1" t="s">
        <v>98</v>
      </c>
      <c r="I49" s="1"/>
      <c r="J49" s="1">
        <v>1</v>
      </c>
      <c r="K49" s="3">
        <v>55.3</v>
      </c>
    </row>
    <row r="50" spans="1:11" x14ac:dyDescent="0.25">
      <c r="A50" s="1">
        <v>10286764</v>
      </c>
      <c r="B50" s="1">
        <v>19829</v>
      </c>
      <c r="C50" s="1">
        <v>4146242</v>
      </c>
      <c r="D50" s="2">
        <v>4020606088123</v>
      </c>
      <c r="E50" s="1" t="s">
        <v>99</v>
      </c>
      <c r="F50" s="1" t="s">
        <v>1</v>
      </c>
      <c r="G50" s="1" t="s">
        <v>70</v>
      </c>
      <c r="H50" s="1" t="s">
        <v>100</v>
      </c>
      <c r="I50" s="1"/>
      <c r="J50" s="1">
        <v>1</v>
      </c>
      <c r="K50" s="3">
        <v>29.99</v>
      </c>
    </row>
    <row r="51" spans="1:11" x14ac:dyDescent="0.25">
      <c r="A51" s="1">
        <v>10445858</v>
      </c>
      <c r="B51" s="1">
        <v>20731</v>
      </c>
      <c r="C51" s="1">
        <v>4195181</v>
      </c>
      <c r="D51" s="2">
        <v>4020972026507</v>
      </c>
      <c r="E51" s="1" t="s">
        <v>101</v>
      </c>
      <c r="F51" s="1" t="s">
        <v>1</v>
      </c>
      <c r="G51" s="1" t="s">
        <v>5</v>
      </c>
      <c r="H51" s="1" t="s">
        <v>102</v>
      </c>
      <c r="I51" s="1"/>
      <c r="J51" s="1">
        <v>2</v>
      </c>
      <c r="K51" s="3">
        <v>24.99</v>
      </c>
    </row>
    <row r="52" spans="1:11" x14ac:dyDescent="0.25">
      <c r="A52" s="1">
        <v>10562778</v>
      </c>
      <c r="B52" s="1">
        <v>19765</v>
      </c>
      <c r="C52" s="1">
        <v>4236119</v>
      </c>
      <c r="D52" s="2">
        <v>5028420850048</v>
      </c>
      <c r="E52" s="1" t="s">
        <v>84</v>
      </c>
      <c r="F52" s="1" t="s">
        <v>1</v>
      </c>
      <c r="G52" s="1" t="s">
        <v>2</v>
      </c>
      <c r="H52" s="1" t="s">
        <v>103</v>
      </c>
      <c r="I52" s="1"/>
      <c r="J52" s="1">
        <v>3</v>
      </c>
      <c r="K52" s="3">
        <v>15.99</v>
      </c>
    </row>
    <row r="53" spans="1:11" x14ac:dyDescent="0.25">
      <c r="A53" s="1">
        <v>10914921</v>
      </c>
      <c r="B53" s="1">
        <v>23250</v>
      </c>
      <c r="C53" s="1">
        <v>4347718</v>
      </c>
      <c r="D53" s="2">
        <v>4009049369921</v>
      </c>
      <c r="E53" s="1" t="s">
        <v>104</v>
      </c>
      <c r="F53" s="1" t="s">
        <v>1</v>
      </c>
      <c r="G53" s="1" t="s">
        <v>82</v>
      </c>
      <c r="H53" s="1" t="s">
        <v>105</v>
      </c>
      <c r="I53" s="1"/>
      <c r="J53" s="1">
        <v>1</v>
      </c>
      <c r="K53" s="3">
        <v>23.99</v>
      </c>
    </row>
    <row r="54" spans="1:11" x14ac:dyDescent="0.25">
      <c r="A54" s="1">
        <v>11193459</v>
      </c>
      <c r="B54" s="1">
        <v>23237</v>
      </c>
      <c r="C54" s="1">
        <v>4425253</v>
      </c>
      <c r="D54" s="2">
        <v>8712930095453</v>
      </c>
      <c r="E54" s="1" t="s">
        <v>106</v>
      </c>
      <c r="F54" s="1" t="s">
        <v>1</v>
      </c>
      <c r="G54" s="1" t="s">
        <v>107</v>
      </c>
      <c r="H54" s="1" t="s">
        <v>108</v>
      </c>
      <c r="I54" s="1"/>
      <c r="J54" s="1">
        <v>1</v>
      </c>
      <c r="K54" s="3">
        <v>199.9</v>
      </c>
    </row>
    <row r="55" spans="1:11" x14ac:dyDescent="0.25">
      <c r="A55" s="1">
        <v>11297374</v>
      </c>
      <c r="B55" s="1">
        <v>20581</v>
      </c>
      <c r="C55" s="1">
        <v>4457864</v>
      </c>
      <c r="D55" s="2">
        <v>3760111710898</v>
      </c>
      <c r="E55" s="1" t="s">
        <v>109</v>
      </c>
      <c r="F55" s="1" t="s">
        <v>1</v>
      </c>
      <c r="G55" s="1" t="s">
        <v>5</v>
      </c>
      <c r="H55" s="1" t="s">
        <v>110</v>
      </c>
      <c r="I55" s="1"/>
      <c r="J55" s="1">
        <v>1</v>
      </c>
      <c r="K55" s="3">
        <v>23.23</v>
      </c>
    </row>
    <row r="56" spans="1:11" x14ac:dyDescent="0.25">
      <c r="A56" s="1">
        <v>11472063</v>
      </c>
      <c r="B56" s="1">
        <v>19997</v>
      </c>
      <c r="C56" s="1">
        <v>4492750</v>
      </c>
      <c r="D56" s="2">
        <v>5051513624707</v>
      </c>
      <c r="E56" s="1" t="s">
        <v>111</v>
      </c>
      <c r="F56" s="1" t="s">
        <v>1</v>
      </c>
      <c r="G56" s="1" t="s">
        <v>112</v>
      </c>
      <c r="H56" s="1" t="s">
        <v>113</v>
      </c>
      <c r="I56" s="1"/>
      <c r="J56" s="1">
        <v>1</v>
      </c>
      <c r="K56" s="3">
        <v>27.05</v>
      </c>
    </row>
    <row r="57" spans="1:11" x14ac:dyDescent="0.25">
      <c r="A57" s="1">
        <v>11920738</v>
      </c>
      <c r="B57" s="1">
        <v>22399</v>
      </c>
      <c r="C57" s="1">
        <v>4635335</v>
      </c>
      <c r="D57" s="2">
        <v>8434169080092</v>
      </c>
      <c r="E57" s="1" t="s">
        <v>114</v>
      </c>
      <c r="F57" s="1" t="s">
        <v>1</v>
      </c>
      <c r="G57" s="1" t="s">
        <v>19</v>
      </c>
      <c r="H57" s="1" t="s">
        <v>115</v>
      </c>
      <c r="I57" s="1"/>
      <c r="J57" s="1">
        <v>1</v>
      </c>
      <c r="K57" s="3">
        <v>299</v>
      </c>
    </row>
    <row r="58" spans="1:11" x14ac:dyDescent="0.25">
      <c r="A58" s="1">
        <v>12000853</v>
      </c>
      <c r="B58" s="1">
        <v>24926</v>
      </c>
      <c r="C58" s="1">
        <v>4668310</v>
      </c>
      <c r="D58" s="2">
        <v>4020606088130</v>
      </c>
      <c r="E58" s="1" t="s">
        <v>99</v>
      </c>
      <c r="F58" s="1" t="s">
        <v>1</v>
      </c>
      <c r="G58" s="1" t="s">
        <v>70</v>
      </c>
      <c r="H58" s="1" t="s">
        <v>116</v>
      </c>
      <c r="I58" s="1"/>
      <c r="J58" s="1">
        <v>1</v>
      </c>
      <c r="K58" s="3">
        <v>13.99</v>
      </c>
    </row>
    <row r="59" spans="1:11" x14ac:dyDescent="0.25">
      <c r="A59" s="1">
        <v>12350149</v>
      </c>
      <c r="B59" s="1">
        <v>21429</v>
      </c>
      <c r="C59" s="1">
        <v>4772637</v>
      </c>
      <c r="D59" s="2">
        <v>3016661146602</v>
      </c>
      <c r="E59" s="1" t="s">
        <v>117</v>
      </c>
      <c r="F59" s="1" t="s">
        <v>1</v>
      </c>
      <c r="G59" s="1" t="s">
        <v>118</v>
      </c>
      <c r="H59" s="1" t="s">
        <v>119</v>
      </c>
      <c r="I59" s="1"/>
      <c r="J59" s="1">
        <v>1</v>
      </c>
      <c r="K59" s="3">
        <v>239.99</v>
      </c>
    </row>
    <row r="60" spans="1:11" x14ac:dyDescent="0.25">
      <c r="A60" s="1">
        <v>12452447</v>
      </c>
      <c r="B60" s="1">
        <v>22927</v>
      </c>
      <c r="C60" s="1">
        <v>4797816</v>
      </c>
      <c r="D60" s="2">
        <v>4020606975454</v>
      </c>
      <c r="E60" s="1" t="s">
        <v>99</v>
      </c>
      <c r="F60" s="1" t="s">
        <v>1</v>
      </c>
      <c r="G60" s="1" t="s">
        <v>70</v>
      </c>
      <c r="H60" s="1" t="s">
        <v>120</v>
      </c>
      <c r="I60" s="1"/>
      <c r="J60" s="1">
        <v>1</v>
      </c>
      <c r="K60" s="3">
        <v>12.99</v>
      </c>
    </row>
    <row r="61" spans="1:11" x14ac:dyDescent="0.25">
      <c r="A61" s="1">
        <v>12452448</v>
      </c>
      <c r="B61" s="1">
        <v>22927</v>
      </c>
      <c r="C61" s="1">
        <v>4797817</v>
      </c>
      <c r="D61" s="2">
        <v>4020606975478</v>
      </c>
      <c r="E61" s="1" t="s">
        <v>99</v>
      </c>
      <c r="F61" s="1" t="s">
        <v>1</v>
      </c>
      <c r="G61" s="1" t="s">
        <v>70</v>
      </c>
      <c r="H61" s="1" t="s">
        <v>121</v>
      </c>
      <c r="I61" s="1"/>
      <c r="J61" s="1">
        <v>1</v>
      </c>
      <c r="K61" s="3">
        <v>24.99</v>
      </c>
    </row>
    <row r="62" spans="1:11" x14ac:dyDescent="0.25">
      <c r="A62" s="1">
        <v>12559842</v>
      </c>
      <c r="B62" s="1">
        <v>25708</v>
      </c>
      <c r="C62" s="1">
        <v>4830089</v>
      </c>
      <c r="D62" s="2">
        <v>8434169214251</v>
      </c>
      <c r="E62" s="1" t="s">
        <v>122</v>
      </c>
      <c r="F62" s="1" t="s">
        <v>1</v>
      </c>
      <c r="G62" s="1" t="s">
        <v>54</v>
      </c>
      <c r="H62" s="1" t="s">
        <v>123</v>
      </c>
      <c r="I62" s="1"/>
      <c r="J62" s="1">
        <v>1</v>
      </c>
      <c r="K62" s="3">
        <v>99</v>
      </c>
    </row>
    <row r="63" spans="1:11" x14ac:dyDescent="0.25">
      <c r="A63" s="1">
        <v>12595074</v>
      </c>
      <c r="B63" s="1">
        <v>24668</v>
      </c>
      <c r="C63" s="1">
        <v>4800813</v>
      </c>
      <c r="D63" s="2">
        <v>8058333992181</v>
      </c>
      <c r="E63" s="1" t="s">
        <v>124</v>
      </c>
      <c r="F63" s="1" t="s">
        <v>1</v>
      </c>
      <c r="G63" s="1" t="s">
        <v>19</v>
      </c>
      <c r="H63" s="1" t="s">
        <v>125</v>
      </c>
      <c r="I63" s="1"/>
      <c r="J63" s="1">
        <v>1</v>
      </c>
      <c r="K63" s="3">
        <v>308.75</v>
      </c>
    </row>
    <row r="64" spans="1:11" x14ac:dyDescent="0.25">
      <c r="A64" s="1">
        <v>12702650</v>
      </c>
      <c r="B64" s="1">
        <v>21968</v>
      </c>
      <c r="C64" s="1">
        <v>4874870</v>
      </c>
      <c r="D64" s="2">
        <v>5705994866049</v>
      </c>
      <c r="E64" s="1" t="s">
        <v>126</v>
      </c>
      <c r="F64" s="1" t="s">
        <v>1</v>
      </c>
      <c r="G64" s="1" t="s">
        <v>19</v>
      </c>
      <c r="H64" s="1" t="s">
        <v>127</v>
      </c>
      <c r="I64" s="1"/>
      <c r="J64" s="1">
        <v>1</v>
      </c>
      <c r="K64" s="3">
        <v>34.99</v>
      </c>
    </row>
    <row r="65" spans="1:11" x14ac:dyDescent="0.25">
      <c r="A65" s="1">
        <v>12781238</v>
      </c>
      <c r="B65" s="1">
        <v>25917</v>
      </c>
      <c r="C65" s="1">
        <v>4901145</v>
      </c>
      <c r="D65" s="2">
        <v>3561865456670</v>
      </c>
      <c r="E65" s="1" t="s">
        <v>128</v>
      </c>
      <c r="F65" s="1" t="s">
        <v>1</v>
      </c>
      <c r="G65" s="1" t="s">
        <v>82</v>
      </c>
      <c r="H65" s="1" t="s">
        <v>129</v>
      </c>
      <c r="I65" s="1"/>
      <c r="J65" s="1">
        <v>1</v>
      </c>
      <c r="K65" s="3">
        <v>37.1</v>
      </c>
    </row>
    <row r="66" spans="1:11" x14ac:dyDescent="0.25">
      <c r="A66" s="1">
        <v>12803196</v>
      </c>
      <c r="B66" s="1">
        <v>25915</v>
      </c>
      <c r="C66" s="1">
        <v>4907631</v>
      </c>
      <c r="D66" s="2">
        <v>3561860001080</v>
      </c>
      <c r="E66" s="1" t="s">
        <v>130</v>
      </c>
      <c r="F66" s="1" t="s">
        <v>1</v>
      </c>
      <c r="G66" s="1" t="s">
        <v>131</v>
      </c>
      <c r="H66" s="1" t="s">
        <v>132</v>
      </c>
      <c r="I66" s="1"/>
      <c r="J66" s="1">
        <v>1</v>
      </c>
      <c r="K66" s="3">
        <v>30.4</v>
      </c>
    </row>
    <row r="67" spans="1:11" x14ac:dyDescent="0.25">
      <c r="A67" s="1">
        <v>12871015</v>
      </c>
      <c r="B67" s="1">
        <v>26239</v>
      </c>
      <c r="C67" s="1">
        <v>4931543</v>
      </c>
      <c r="D67" s="2">
        <v>4020606189066</v>
      </c>
      <c r="E67" s="1" t="s">
        <v>99</v>
      </c>
      <c r="F67" s="1" t="s">
        <v>1</v>
      </c>
      <c r="G67" s="1" t="s">
        <v>70</v>
      </c>
      <c r="H67" s="1" t="s">
        <v>133</v>
      </c>
      <c r="I67" s="1"/>
      <c r="J67" s="1">
        <v>1</v>
      </c>
      <c r="K67" s="3">
        <v>29.99</v>
      </c>
    </row>
    <row r="68" spans="1:11" x14ac:dyDescent="0.25">
      <c r="A68" s="1">
        <v>12875841</v>
      </c>
      <c r="B68" s="1">
        <v>26176</v>
      </c>
      <c r="C68" s="1">
        <v>4933474</v>
      </c>
      <c r="D68" s="2">
        <v>7394311900207</v>
      </c>
      <c r="E68" s="1" t="s">
        <v>134</v>
      </c>
      <c r="F68" s="1" t="s">
        <v>1</v>
      </c>
      <c r="G68" s="1" t="s">
        <v>22</v>
      </c>
      <c r="H68" s="1" t="s">
        <v>135</v>
      </c>
      <c r="I68" s="1"/>
      <c r="J68" s="1">
        <v>1</v>
      </c>
      <c r="K68" s="3">
        <v>7.99</v>
      </c>
    </row>
    <row r="69" spans="1:11" x14ac:dyDescent="0.25">
      <c r="A69" s="1">
        <v>13077293</v>
      </c>
      <c r="B69" s="1">
        <v>20934</v>
      </c>
      <c r="C69" s="1">
        <v>5008434</v>
      </c>
      <c r="D69" s="2">
        <v>4043891245088</v>
      </c>
      <c r="E69" s="1" t="s">
        <v>136</v>
      </c>
      <c r="F69" s="1" t="s">
        <v>1</v>
      </c>
      <c r="G69" s="1" t="s">
        <v>11</v>
      </c>
      <c r="H69" s="1" t="s">
        <v>137</v>
      </c>
      <c r="I69" s="1"/>
      <c r="J69" s="1">
        <v>1</v>
      </c>
      <c r="K69" s="3">
        <v>14.99</v>
      </c>
    </row>
    <row r="70" spans="1:11" x14ac:dyDescent="0.25">
      <c r="A70" s="1">
        <v>13113067</v>
      </c>
      <c r="B70" s="1">
        <v>25976</v>
      </c>
      <c r="C70" s="1">
        <v>5017008</v>
      </c>
      <c r="D70" s="2">
        <v>4005317280011</v>
      </c>
      <c r="E70" s="1" t="s">
        <v>138</v>
      </c>
      <c r="F70" s="1" t="s">
        <v>1</v>
      </c>
      <c r="G70" s="1" t="s">
        <v>45</v>
      </c>
      <c r="H70" s="1" t="s">
        <v>139</v>
      </c>
      <c r="I70" s="1"/>
      <c r="J70" s="1">
        <v>1</v>
      </c>
      <c r="K70" s="3">
        <v>59.9</v>
      </c>
    </row>
    <row r="71" spans="1:11" x14ac:dyDescent="0.25">
      <c r="A71" s="1">
        <v>13342061</v>
      </c>
      <c r="B71" s="1">
        <v>22396</v>
      </c>
      <c r="C71" s="1">
        <v>5089766</v>
      </c>
      <c r="D71" s="2">
        <v>8434169217894</v>
      </c>
      <c r="E71" s="1" t="s">
        <v>114</v>
      </c>
      <c r="F71" s="1" t="s">
        <v>1</v>
      </c>
      <c r="G71" s="1" t="s">
        <v>19</v>
      </c>
      <c r="H71" s="1" t="s">
        <v>140</v>
      </c>
      <c r="I71" s="1"/>
      <c r="J71" s="1">
        <v>1</v>
      </c>
      <c r="K71" s="3">
        <v>79</v>
      </c>
    </row>
    <row r="72" spans="1:11" x14ac:dyDescent="0.25">
      <c r="A72" s="1">
        <v>13426047</v>
      </c>
      <c r="B72" s="1">
        <v>27008</v>
      </c>
      <c r="C72" s="1">
        <v>5099386</v>
      </c>
      <c r="D72" s="2">
        <v>3575677105442</v>
      </c>
      <c r="E72" s="1" t="s">
        <v>141</v>
      </c>
      <c r="F72" s="1" t="s">
        <v>1</v>
      </c>
      <c r="G72" s="1" t="s">
        <v>5</v>
      </c>
      <c r="H72" s="1" t="s">
        <v>142</v>
      </c>
      <c r="I72" s="1"/>
      <c r="J72" s="1">
        <v>1</v>
      </c>
      <c r="K72" s="3">
        <v>35.51</v>
      </c>
    </row>
    <row r="73" spans="1:11" x14ac:dyDescent="0.25">
      <c r="A73" s="1">
        <v>13447085</v>
      </c>
      <c r="B73" s="1">
        <v>25834</v>
      </c>
      <c r="C73" s="1">
        <v>5123446</v>
      </c>
      <c r="D73" s="2">
        <v>4002541379672</v>
      </c>
      <c r="E73" s="1" t="s">
        <v>143</v>
      </c>
      <c r="F73" s="1" t="s">
        <v>1</v>
      </c>
      <c r="G73" s="1" t="s">
        <v>11</v>
      </c>
      <c r="H73" s="1" t="s">
        <v>144</v>
      </c>
      <c r="I73" s="1"/>
      <c r="J73" s="1">
        <v>5</v>
      </c>
      <c r="K73" s="3">
        <v>41.94</v>
      </c>
    </row>
    <row r="74" spans="1:11" x14ac:dyDescent="0.25">
      <c r="A74" s="1">
        <v>13447086</v>
      </c>
      <c r="B74" s="1">
        <v>25834</v>
      </c>
      <c r="C74" s="1">
        <v>5123447</v>
      </c>
      <c r="D74" s="2">
        <v>4002541379689</v>
      </c>
      <c r="E74" s="1" t="s">
        <v>143</v>
      </c>
      <c r="F74" s="1" t="s">
        <v>1</v>
      </c>
      <c r="G74" s="1" t="s">
        <v>11</v>
      </c>
      <c r="H74" s="1" t="s">
        <v>145</v>
      </c>
      <c r="I74" s="1"/>
      <c r="J74" s="1">
        <v>4</v>
      </c>
      <c r="K74" s="3">
        <v>41.94</v>
      </c>
    </row>
    <row r="75" spans="1:11" x14ac:dyDescent="0.25">
      <c r="A75" s="1">
        <v>13447087</v>
      </c>
      <c r="B75" s="1">
        <v>25834</v>
      </c>
      <c r="C75" s="1">
        <v>5123448</v>
      </c>
      <c r="D75" s="2">
        <v>4002541379696</v>
      </c>
      <c r="E75" s="1" t="s">
        <v>143</v>
      </c>
      <c r="F75" s="1" t="s">
        <v>1</v>
      </c>
      <c r="G75" s="1" t="s">
        <v>11</v>
      </c>
      <c r="H75" s="1" t="s">
        <v>146</v>
      </c>
      <c r="I75" s="1"/>
      <c r="J75" s="1">
        <v>1</v>
      </c>
      <c r="K75" s="3">
        <v>41.94</v>
      </c>
    </row>
    <row r="76" spans="1:11" x14ac:dyDescent="0.25">
      <c r="A76" s="1">
        <v>13550426</v>
      </c>
      <c r="B76" s="1">
        <v>25193</v>
      </c>
      <c r="C76" s="1">
        <v>5150620</v>
      </c>
      <c r="D76" s="2">
        <v>6941057451909</v>
      </c>
      <c r="E76" s="1" t="s">
        <v>86</v>
      </c>
      <c r="F76" s="1" t="s">
        <v>1</v>
      </c>
      <c r="G76" s="1" t="s">
        <v>87</v>
      </c>
      <c r="H76" s="1" t="s">
        <v>147</v>
      </c>
      <c r="I76" s="1"/>
      <c r="J76" s="1">
        <v>1</v>
      </c>
      <c r="K76" s="3">
        <v>44.99</v>
      </c>
    </row>
    <row r="77" spans="1:11" x14ac:dyDescent="0.25">
      <c r="A77" s="1">
        <v>13559803</v>
      </c>
      <c r="B77" s="1">
        <v>25383</v>
      </c>
      <c r="C77" s="1">
        <v>5155590</v>
      </c>
      <c r="D77" s="2">
        <v>4044935011003</v>
      </c>
      <c r="E77" s="1" t="s">
        <v>148</v>
      </c>
      <c r="F77" s="1" t="s">
        <v>1</v>
      </c>
      <c r="G77" s="1" t="s">
        <v>16</v>
      </c>
      <c r="H77" s="1" t="s">
        <v>149</v>
      </c>
      <c r="I77" s="1"/>
      <c r="J77" s="1">
        <v>1</v>
      </c>
      <c r="K77" s="3">
        <v>34.99</v>
      </c>
    </row>
    <row r="78" spans="1:11" x14ac:dyDescent="0.25">
      <c r="A78" s="1">
        <v>13559828</v>
      </c>
      <c r="B78" s="1">
        <v>25383</v>
      </c>
      <c r="C78" s="1">
        <v>5155615</v>
      </c>
      <c r="D78" s="2">
        <v>4044935010105</v>
      </c>
      <c r="E78" s="1" t="s">
        <v>148</v>
      </c>
      <c r="F78" s="1" t="s">
        <v>1</v>
      </c>
      <c r="G78" s="1" t="s">
        <v>16</v>
      </c>
      <c r="H78" s="1" t="s">
        <v>150</v>
      </c>
      <c r="I78" s="1"/>
      <c r="J78" s="1">
        <v>1</v>
      </c>
      <c r="K78" s="3">
        <v>15.99</v>
      </c>
    </row>
    <row r="79" spans="1:11" x14ac:dyDescent="0.25">
      <c r="A79" s="1">
        <v>13782540</v>
      </c>
      <c r="B79" s="1">
        <v>28221</v>
      </c>
      <c r="C79" s="1">
        <v>5223282</v>
      </c>
      <c r="D79" s="2">
        <v>8055348547283</v>
      </c>
      <c r="E79" s="1" t="s">
        <v>124</v>
      </c>
      <c r="F79" s="1" t="s">
        <v>1</v>
      </c>
      <c r="G79" s="1" t="s">
        <v>19</v>
      </c>
      <c r="H79" s="1" t="s">
        <v>151</v>
      </c>
      <c r="I79" s="1"/>
      <c r="J79" s="1">
        <v>1</v>
      </c>
      <c r="K79" s="3">
        <v>514.96</v>
      </c>
    </row>
    <row r="80" spans="1:11" x14ac:dyDescent="0.25">
      <c r="A80" s="1">
        <v>13865790</v>
      </c>
      <c r="B80" s="1">
        <v>27202</v>
      </c>
      <c r="C80" s="1">
        <v>5250494</v>
      </c>
      <c r="D80" s="2">
        <v>4044935023990</v>
      </c>
      <c r="E80" s="1" t="s">
        <v>148</v>
      </c>
      <c r="F80" s="1" t="s">
        <v>1</v>
      </c>
      <c r="G80" s="1" t="s">
        <v>16</v>
      </c>
      <c r="H80" s="1" t="s">
        <v>152</v>
      </c>
      <c r="I80" s="1"/>
      <c r="J80" s="1">
        <v>1</v>
      </c>
      <c r="K80" s="3">
        <v>36.99</v>
      </c>
    </row>
    <row r="81" spans="1:11" x14ac:dyDescent="0.25">
      <c r="A81" s="1">
        <v>13953091</v>
      </c>
      <c r="B81" s="1">
        <v>27780</v>
      </c>
      <c r="C81" s="1">
        <v>5281286</v>
      </c>
      <c r="D81" s="2">
        <v>3561864332111</v>
      </c>
      <c r="E81" s="1" t="s">
        <v>153</v>
      </c>
      <c r="F81" s="1" t="s">
        <v>1</v>
      </c>
      <c r="G81" s="1" t="s">
        <v>19</v>
      </c>
      <c r="H81" s="1" t="s">
        <v>154</v>
      </c>
      <c r="I81" s="1"/>
      <c r="J81" s="1">
        <v>1</v>
      </c>
      <c r="K81" s="3">
        <v>270</v>
      </c>
    </row>
    <row r="82" spans="1:11" x14ac:dyDescent="0.25">
      <c r="A82" s="1">
        <v>14013583</v>
      </c>
      <c r="B82" s="1">
        <v>28952</v>
      </c>
      <c r="C82" s="1">
        <v>5301085</v>
      </c>
      <c r="D82" s="2">
        <v>3662219258565</v>
      </c>
      <c r="E82" s="1" t="s">
        <v>155</v>
      </c>
      <c r="F82" s="1" t="s">
        <v>1</v>
      </c>
      <c r="G82" s="1" t="s">
        <v>156</v>
      </c>
      <c r="H82" s="1" t="s">
        <v>157</v>
      </c>
      <c r="I82" s="1"/>
      <c r="J82" s="1">
        <v>1</v>
      </c>
      <c r="K82" s="3">
        <v>30</v>
      </c>
    </row>
    <row r="83" spans="1:11" x14ac:dyDescent="0.25">
      <c r="A83" s="1">
        <v>14013634</v>
      </c>
      <c r="B83" s="1">
        <v>28952</v>
      </c>
      <c r="C83" s="1">
        <v>5301136</v>
      </c>
      <c r="D83" s="2">
        <v>3700606458720</v>
      </c>
      <c r="E83" s="1" t="s">
        <v>158</v>
      </c>
      <c r="F83" s="1" t="s">
        <v>1</v>
      </c>
      <c r="G83" s="1" t="s">
        <v>87</v>
      </c>
      <c r="H83" s="1" t="s">
        <v>159</v>
      </c>
      <c r="I83" s="1"/>
      <c r="J83" s="1">
        <v>2</v>
      </c>
      <c r="K83" s="3">
        <v>40</v>
      </c>
    </row>
    <row r="84" spans="1:11" x14ac:dyDescent="0.25">
      <c r="A84" s="1">
        <v>14284560</v>
      </c>
      <c r="B84" s="1">
        <v>27304</v>
      </c>
      <c r="C84" s="1">
        <v>5397477</v>
      </c>
      <c r="D84" s="2">
        <v>4011863476709</v>
      </c>
      <c r="E84" s="1" t="s">
        <v>160</v>
      </c>
      <c r="F84" s="1" t="s">
        <v>1</v>
      </c>
      <c r="G84" s="1" t="s">
        <v>107</v>
      </c>
      <c r="H84" s="1" t="s">
        <v>161</v>
      </c>
      <c r="I84" s="1"/>
      <c r="J84" s="1">
        <v>1</v>
      </c>
      <c r="K84" s="3">
        <v>49.99</v>
      </c>
    </row>
    <row r="85" spans="1:11" x14ac:dyDescent="0.25">
      <c r="A85" s="1">
        <v>14312627</v>
      </c>
      <c r="B85" s="1">
        <v>28093</v>
      </c>
      <c r="C85" s="1">
        <v>5401926</v>
      </c>
      <c r="D85" s="2">
        <v>4020606189011</v>
      </c>
      <c r="E85" s="1" t="s">
        <v>99</v>
      </c>
      <c r="F85" s="1" t="s">
        <v>1</v>
      </c>
      <c r="G85" s="1" t="s">
        <v>70</v>
      </c>
      <c r="H85" s="1" t="s">
        <v>162</v>
      </c>
      <c r="I85" s="1"/>
      <c r="J85" s="1">
        <v>1</v>
      </c>
      <c r="K85" s="3">
        <v>19.989999999999998</v>
      </c>
    </row>
    <row r="86" spans="1:11" x14ac:dyDescent="0.25">
      <c r="A86" s="1">
        <v>14465798</v>
      </c>
      <c r="B86" s="1">
        <v>27708</v>
      </c>
      <c r="C86" s="1">
        <v>5455854</v>
      </c>
      <c r="D86" s="2">
        <v>4008332193809</v>
      </c>
      <c r="E86" s="1" t="s">
        <v>51</v>
      </c>
      <c r="F86" s="1" t="s">
        <v>1</v>
      </c>
      <c r="G86" s="1" t="s">
        <v>5</v>
      </c>
      <c r="H86" s="1" t="s">
        <v>163</v>
      </c>
      <c r="I86" s="1"/>
      <c r="J86" s="1">
        <v>1</v>
      </c>
      <c r="K86" s="3">
        <v>9.23</v>
      </c>
    </row>
    <row r="87" spans="1:11" x14ac:dyDescent="0.25">
      <c r="A87" s="1">
        <v>14468846</v>
      </c>
      <c r="B87" s="1">
        <v>29899</v>
      </c>
      <c r="C87" s="1">
        <v>5455949</v>
      </c>
      <c r="D87" s="2">
        <v>4003222858141</v>
      </c>
      <c r="E87" s="1" t="s">
        <v>60</v>
      </c>
      <c r="F87" s="1" t="s">
        <v>1</v>
      </c>
      <c r="G87" s="1" t="s">
        <v>61</v>
      </c>
      <c r="H87" s="1" t="s">
        <v>164</v>
      </c>
      <c r="I87" s="1"/>
      <c r="J87" s="1">
        <v>1</v>
      </c>
      <c r="K87" s="3">
        <v>41.5</v>
      </c>
    </row>
    <row r="88" spans="1:11" x14ac:dyDescent="0.25">
      <c r="A88" s="1">
        <v>14520042</v>
      </c>
      <c r="B88" s="1">
        <v>30229</v>
      </c>
      <c r="C88" s="1">
        <v>5474862</v>
      </c>
      <c r="D88" s="2">
        <v>7391482010124</v>
      </c>
      <c r="E88" s="1" t="s">
        <v>165</v>
      </c>
      <c r="F88" s="1" t="s">
        <v>1</v>
      </c>
      <c r="G88" s="1" t="s">
        <v>70</v>
      </c>
      <c r="H88" s="1" t="s">
        <v>166</v>
      </c>
      <c r="I88" s="1"/>
      <c r="J88" s="1">
        <v>2</v>
      </c>
      <c r="K88" s="3">
        <v>24.78</v>
      </c>
    </row>
    <row r="89" spans="1:11" x14ac:dyDescent="0.25">
      <c r="A89" s="1">
        <v>14546538</v>
      </c>
      <c r="B89" s="1">
        <v>29707</v>
      </c>
      <c r="C89" s="1">
        <v>5481111</v>
      </c>
      <c r="D89" s="2">
        <v>3561864331930</v>
      </c>
      <c r="E89" s="1" t="s">
        <v>153</v>
      </c>
      <c r="F89" s="1" t="s">
        <v>1</v>
      </c>
      <c r="G89" s="1" t="s">
        <v>19</v>
      </c>
      <c r="H89" s="1" t="s">
        <v>167</v>
      </c>
      <c r="I89" s="1"/>
      <c r="J89" s="1">
        <v>1</v>
      </c>
      <c r="K89" s="3">
        <v>75</v>
      </c>
    </row>
    <row r="90" spans="1:11" x14ac:dyDescent="0.25">
      <c r="A90" s="1">
        <v>14546539</v>
      </c>
      <c r="B90" s="1">
        <v>29707</v>
      </c>
      <c r="C90" s="1">
        <v>5481112</v>
      </c>
      <c r="D90" s="2">
        <v>3561864331947</v>
      </c>
      <c r="E90" s="1" t="s">
        <v>168</v>
      </c>
      <c r="F90" s="1" t="s">
        <v>1</v>
      </c>
      <c r="G90" s="1" t="s">
        <v>19</v>
      </c>
      <c r="H90" s="1" t="s">
        <v>169</v>
      </c>
      <c r="I90" s="1"/>
      <c r="J90" s="1">
        <v>2</v>
      </c>
      <c r="K90" s="3">
        <v>75</v>
      </c>
    </row>
    <row r="91" spans="1:11" x14ac:dyDescent="0.25">
      <c r="A91" s="1">
        <v>14695815</v>
      </c>
      <c r="B91" s="1">
        <v>30416</v>
      </c>
      <c r="C91" s="1">
        <v>5536907</v>
      </c>
      <c r="D91" s="2">
        <v>4002541609991</v>
      </c>
      <c r="E91" s="1" t="s">
        <v>47</v>
      </c>
      <c r="F91" s="1" t="s">
        <v>1</v>
      </c>
      <c r="G91" s="1" t="s">
        <v>11</v>
      </c>
      <c r="H91" s="1" t="s">
        <v>170</v>
      </c>
      <c r="I91" s="1"/>
      <c r="J91" s="1">
        <v>1</v>
      </c>
      <c r="K91" s="3">
        <v>13.74</v>
      </c>
    </row>
    <row r="92" spans="1:11" x14ac:dyDescent="0.25">
      <c r="A92" s="1">
        <v>14721832</v>
      </c>
      <c r="B92" s="1">
        <v>30051</v>
      </c>
      <c r="C92" s="1">
        <v>5544343</v>
      </c>
      <c r="D92" s="2">
        <v>9007371159932</v>
      </c>
      <c r="E92" s="1" t="s">
        <v>171</v>
      </c>
      <c r="F92" s="1" t="s">
        <v>1</v>
      </c>
      <c r="G92" s="1" t="s">
        <v>61</v>
      </c>
      <c r="H92" s="1" t="s">
        <v>172</v>
      </c>
      <c r="I92" s="1"/>
      <c r="J92" s="1">
        <v>2</v>
      </c>
      <c r="K92" s="3">
        <v>24.99</v>
      </c>
    </row>
    <row r="93" spans="1:11" x14ac:dyDescent="0.25">
      <c r="A93" s="1">
        <v>14827819</v>
      </c>
      <c r="B93" s="1">
        <v>30709</v>
      </c>
      <c r="C93" s="1">
        <v>5577159</v>
      </c>
      <c r="D93" s="2">
        <v>3561869670706</v>
      </c>
      <c r="E93" s="1" t="s">
        <v>130</v>
      </c>
      <c r="F93" s="1" t="s">
        <v>1</v>
      </c>
      <c r="G93" s="1" t="s">
        <v>13</v>
      </c>
      <c r="H93" s="1" t="s">
        <v>173</v>
      </c>
      <c r="I93" s="1"/>
      <c r="J93" s="1">
        <v>1</v>
      </c>
      <c r="K93" s="3">
        <v>11.2</v>
      </c>
    </row>
    <row r="94" spans="1:11" x14ac:dyDescent="0.25">
      <c r="A94" s="1">
        <v>14941686</v>
      </c>
      <c r="B94" s="1">
        <v>27975</v>
      </c>
      <c r="C94" s="1">
        <v>5616510</v>
      </c>
      <c r="D94" s="2">
        <v>3121040062753</v>
      </c>
      <c r="E94" s="1" t="s">
        <v>174</v>
      </c>
      <c r="F94" s="1" t="s">
        <v>1</v>
      </c>
      <c r="G94" s="1" t="s">
        <v>156</v>
      </c>
      <c r="H94" s="1" t="s">
        <v>175</v>
      </c>
      <c r="I94" s="1"/>
      <c r="J94" s="1">
        <v>1</v>
      </c>
      <c r="K94" s="3">
        <v>74.989999999999995</v>
      </c>
    </row>
    <row r="95" spans="1:11" x14ac:dyDescent="0.25">
      <c r="A95" s="1">
        <v>14947382</v>
      </c>
      <c r="B95" s="1">
        <v>27713</v>
      </c>
      <c r="C95" s="1">
        <v>5618724</v>
      </c>
      <c r="D95" s="2">
        <v>4008332777184</v>
      </c>
      <c r="E95" s="1" t="s">
        <v>51</v>
      </c>
      <c r="F95" s="1" t="s">
        <v>1</v>
      </c>
      <c r="G95" s="1" t="s">
        <v>87</v>
      </c>
      <c r="H95" s="1" t="s">
        <v>176</v>
      </c>
      <c r="I95" s="1"/>
      <c r="J95" s="1">
        <v>1</v>
      </c>
      <c r="K95" s="3">
        <v>27.9</v>
      </c>
    </row>
    <row r="96" spans="1:11" x14ac:dyDescent="0.25">
      <c r="A96" s="1">
        <v>14991747</v>
      </c>
      <c r="B96" s="1">
        <v>30842</v>
      </c>
      <c r="C96" s="1">
        <v>5633996</v>
      </c>
      <c r="D96" s="2">
        <v>6947265411926</v>
      </c>
      <c r="E96" s="1" t="s">
        <v>177</v>
      </c>
      <c r="F96" s="1" t="s">
        <v>1</v>
      </c>
      <c r="G96" s="1" t="s">
        <v>8</v>
      </c>
      <c r="H96" s="1" t="s">
        <v>178</v>
      </c>
      <c r="I96" s="1"/>
      <c r="J96" s="1">
        <v>2</v>
      </c>
      <c r="K96" s="3">
        <v>59.99</v>
      </c>
    </row>
    <row r="97" spans="1:11" x14ac:dyDescent="0.25">
      <c r="A97" s="1">
        <v>15235244</v>
      </c>
      <c r="B97" s="1">
        <v>30914</v>
      </c>
      <c r="C97" s="1">
        <v>5709760</v>
      </c>
      <c r="D97" s="2">
        <v>3561864338458</v>
      </c>
      <c r="E97" s="1" t="s">
        <v>179</v>
      </c>
      <c r="F97" s="1" t="s">
        <v>1</v>
      </c>
      <c r="G97" s="1" t="s">
        <v>19</v>
      </c>
      <c r="H97" s="1" t="s">
        <v>180</v>
      </c>
      <c r="I97" s="1"/>
      <c r="J97" s="1">
        <v>1</v>
      </c>
      <c r="K97" s="3">
        <v>135</v>
      </c>
    </row>
    <row r="98" spans="1:11" x14ac:dyDescent="0.25">
      <c r="A98" s="1">
        <v>15419978</v>
      </c>
      <c r="B98" s="1">
        <v>28627</v>
      </c>
      <c r="C98" s="1">
        <v>5769226</v>
      </c>
      <c r="D98" s="2">
        <v>4008838211564</v>
      </c>
      <c r="E98" s="1" t="s">
        <v>7</v>
      </c>
      <c r="F98" s="1" t="s">
        <v>1</v>
      </c>
      <c r="G98" s="1" t="s">
        <v>13</v>
      </c>
      <c r="H98" s="1" t="s">
        <v>181</v>
      </c>
      <c r="I98" s="1"/>
      <c r="J98" s="1">
        <v>1</v>
      </c>
      <c r="K98" s="3">
        <v>8.99</v>
      </c>
    </row>
    <row r="99" spans="1:11" x14ac:dyDescent="0.25">
      <c r="A99" s="1">
        <v>15426206</v>
      </c>
      <c r="B99" s="1">
        <v>28292</v>
      </c>
      <c r="C99" s="1">
        <v>5771866</v>
      </c>
      <c r="D99" s="2">
        <v>9007371172139</v>
      </c>
      <c r="E99" s="1" t="s">
        <v>171</v>
      </c>
      <c r="F99" s="1" t="s">
        <v>1</v>
      </c>
      <c r="G99" s="1" t="s">
        <v>61</v>
      </c>
      <c r="H99" s="1" t="s">
        <v>182</v>
      </c>
      <c r="I99" s="1"/>
      <c r="J99" s="1">
        <v>1</v>
      </c>
      <c r="K99" s="3">
        <v>12.99</v>
      </c>
    </row>
    <row r="100" spans="1:11" x14ac:dyDescent="0.25">
      <c r="A100" s="1">
        <v>15570632</v>
      </c>
      <c r="B100" s="1">
        <v>27526</v>
      </c>
      <c r="C100" s="1">
        <v>5815172</v>
      </c>
      <c r="D100" s="2">
        <v>8717775443032</v>
      </c>
      <c r="E100" s="1" t="s">
        <v>183</v>
      </c>
      <c r="F100" s="1" t="s">
        <v>1</v>
      </c>
      <c r="G100" s="1" t="s">
        <v>5</v>
      </c>
      <c r="H100" s="1" t="s">
        <v>184</v>
      </c>
      <c r="I100" s="1"/>
      <c r="J100" s="1">
        <v>1</v>
      </c>
      <c r="K100" s="3">
        <v>19.95</v>
      </c>
    </row>
    <row r="101" spans="1:11" x14ac:dyDescent="0.25">
      <c r="A101" s="1">
        <v>15575862</v>
      </c>
      <c r="B101" s="1">
        <v>26629</v>
      </c>
      <c r="C101" s="1">
        <v>5816627</v>
      </c>
      <c r="D101" s="2">
        <v>5705994950281</v>
      </c>
      <c r="E101" s="1" t="s">
        <v>126</v>
      </c>
      <c r="F101" s="1" t="s">
        <v>1</v>
      </c>
      <c r="G101" s="1" t="s">
        <v>19</v>
      </c>
      <c r="H101" s="1" t="s">
        <v>185</v>
      </c>
      <c r="I101" s="1"/>
      <c r="J101" s="1">
        <v>1</v>
      </c>
      <c r="K101" s="3">
        <v>39.99</v>
      </c>
    </row>
    <row r="102" spans="1:11" x14ac:dyDescent="0.25">
      <c r="A102" s="1">
        <v>15637793</v>
      </c>
      <c r="B102" s="1">
        <v>27517</v>
      </c>
      <c r="C102" s="1">
        <v>5835554</v>
      </c>
      <c r="D102" s="2">
        <v>4260307092467</v>
      </c>
      <c r="E102" s="1" t="s">
        <v>186</v>
      </c>
      <c r="F102" s="1" t="s">
        <v>1</v>
      </c>
      <c r="G102" s="1" t="s">
        <v>22</v>
      </c>
      <c r="H102" s="1" t="s">
        <v>187</v>
      </c>
      <c r="I102" s="1"/>
      <c r="J102" s="1">
        <v>1</v>
      </c>
      <c r="K102" s="3">
        <v>14.95</v>
      </c>
    </row>
    <row r="103" spans="1:11" x14ac:dyDescent="0.25">
      <c r="A103" s="1">
        <v>15658874</v>
      </c>
      <c r="B103" s="1">
        <v>31793</v>
      </c>
      <c r="C103" s="1">
        <v>5842255</v>
      </c>
      <c r="D103" s="2">
        <v>3700407992331</v>
      </c>
      <c r="E103" s="1" t="s">
        <v>188</v>
      </c>
      <c r="F103" s="1" t="s">
        <v>1</v>
      </c>
      <c r="G103" s="1" t="s">
        <v>70</v>
      </c>
      <c r="H103" s="1" t="s">
        <v>189</v>
      </c>
      <c r="I103" s="1"/>
      <c r="J103" s="1">
        <v>1</v>
      </c>
      <c r="K103" s="3">
        <v>126</v>
      </c>
    </row>
    <row r="104" spans="1:11" x14ac:dyDescent="0.25">
      <c r="A104" s="1">
        <v>15761106</v>
      </c>
      <c r="B104" s="1">
        <v>30117</v>
      </c>
      <c r="C104" s="1">
        <v>5871944</v>
      </c>
      <c r="D104" s="2">
        <v>5701581368385</v>
      </c>
      <c r="E104" s="1" t="s">
        <v>79</v>
      </c>
      <c r="F104" s="1" t="s">
        <v>1</v>
      </c>
      <c r="G104" s="1" t="s">
        <v>61</v>
      </c>
      <c r="H104" s="1" t="s">
        <v>190</v>
      </c>
      <c r="I104" s="1"/>
      <c r="J104" s="1">
        <v>1</v>
      </c>
      <c r="K104" s="3">
        <v>90.4</v>
      </c>
    </row>
    <row r="105" spans="1:11" x14ac:dyDescent="0.25">
      <c r="A105" s="1">
        <v>15948770</v>
      </c>
      <c r="B105" s="1">
        <v>31395</v>
      </c>
      <c r="C105" s="1">
        <v>5934778</v>
      </c>
      <c r="D105" s="2">
        <v>8717821370343</v>
      </c>
      <c r="E105" s="1" t="s">
        <v>191</v>
      </c>
      <c r="F105" s="1" t="s">
        <v>1</v>
      </c>
      <c r="G105" s="1" t="s">
        <v>54</v>
      </c>
      <c r="H105" s="1" t="s">
        <v>192</v>
      </c>
      <c r="I105" s="1"/>
      <c r="J105" s="1">
        <v>1</v>
      </c>
      <c r="K105" s="3">
        <v>24.95</v>
      </c>
    </row>
    <row r="106" spans="1:11" x14ac:dyDescent="0.25">
      <c r="A106" s="1">
        <v>15958165</v>
      </c>
      <c r="B106" s="1">
        <v>27539</v>
      </c>
      <c r="C106" s="1">
        <v>5938046</v>
      </c>
      <c r="D106" s="2">
        <v>4260255968340</v>
      </c>
      <c r="E106" s="1" t="s">
        <v>193</v>
      </c>
      <c r="F106" s="1" t="s">
        <v>1</v>
      </c>
      <c r="G106" s="1" t="s">
        <v>5</v>
      </c>
      <c r="H106" s="1" t="s">
        <v>194</v>
      </c>
      <c r="I106" s="1"/>
      <c r="J106" s="1">
        <v>1</v>
      </c>
      <c r="K106" s="3">
        <v>29.9</v>
      </c>
    </row>
    <row r="107" spans="1:11" x14ac:dyDescent="0.25">
      <c r="A107" s="1">
        <v>16057618</v>
      </c>
      <c r="B107" s="1">
        <v>27233</v>
      </c>
      <c r="C107" s="1">
        <v>5966690</v>
      </c>
      <c r="D107" s="2">
        <v>4044935026014</v>
      </c>
      <c r="E107" s="1" t="s">
        <v>148</v>
      </c>
      <c r="F107" s="1" t="s">
        <v>1</v>
      </c>
      <c r="G107" s="1" t="s">
        <v>16</v>
      </c>
      <c r="H107" s="1" t="s">
        <v>195</v>
      </c>
      <c r="I107" s="1"/>
      <c r="J107" s="1">
        <v>1</v>
      </c>
      <c r="K107" s="3">
        <v>29.99</v>
      </c>
    </row>
    <row r="108" spans="1:11" x14ac:dyDescent="0.25">
      <c r="A108" s="1">
        <v>16348322</v>
      </c>
      <c r="B108" s="1">
        <v>27828</v>
      </c>
      <c r="C108" s="1">
        <v>6057958</v>
      </c>
      <c r="D108" s="2">
        <v>3700763660547</v>
      </c>
      <c r="E108" s="1" t="s">
        <v>196</v>
      </c>
      <c r="F108" s="1" t="s">
        <v>1</v>
      </c>
      <c r="G108" s="1" t="s">
        <v>87</v>
      </c>
      <c r="H108" s="1" t="s">
        <v>197</v>
      </c>
      <c r="I108" s="1"/>
      <c r="J108" s="1">
        <v>1</v>
      </c>
      <c r="K108" s="3">
        <v>349</v>
      </c>
    </row>
    <row r="109" spans="1:11" x14ac:dyDescent="0.25">
      <c r="A109" s="1">
        <v>16422478</v>
      </c>
      <c r="B109" s="1">
        <v>29911</v>
      </c>
      <c r="C109" s="1">
        <v>6081002</v>
      </c>
      <c r="D109" s="2">
        <v>8434169252673</v>
      </c>
      <c r="E109" s="1" t="s">
        <v>198</v>
      </c>
      <c r="F109" s="1" t="s">
        <v>1</v>
      </c>
      <c r="G109" s="1" t="s">
        <v>54</v>
      </c>
      <c r="H109" s="1" t="s">
        <v>199</v>
      </c>
      <c r="I109" s="1"/>
      <c r="J109" s="1">
        <v>1</v>
      </c>
      <c r="K109" s="3">
        <v>33</v>
      </c>
    </row>
    <row r="110" spans="1:11" x14ac:dyDescent="0.25">
      <c r="A110" s="1">
        <v>16450003</v>
      </c>
      <c r="B110" s="1">
        <v>33389</v>
      </c>
      <c r="C110" s="1">
        <v>4963053</v>
      </c>
      <c r="D110" s="2">
        <v>8681181370377</v>
      </c>
      <c r="E110" s="1" t="s">
        <v>200</v>
      </c>
      <c r="F110" s="1" t="s">
        <v>1</v>
      </c>
      <c r="G110" s="1" t="s">
        <v>54</v>
      </c>
      <c r="H110" s="1" t="s">
        <v>201</v>
      </c>
      <c r="I110" s="1" t="s">
        <v>202</v>
      </c>
      <c r="J110" s="1">
        <v>1</v>
      </c>
      <c r="K110" s="3">
        <v>72.75</v>
      </c>
    </row>
    <row r="111" spans="1:11" x14ac:dyDescent="0.25">
      <c r="A111" s="1">
        <v>16568040</v>
      </c>
      <c r="B111" s="1">
        <v>32850</v>
      </c>
      <c r="C111" s="1">
        <v>6121843</v>
      </c>
      <c r="D111" s="2">
        <v>9999999068324</v>
      </c>
      <c r="E111" s="1" t="s">
        <v>18</v>
      </c>
      <c r="F111" s="1" t="s">
        <v>1</v>
      </c>
      <c r="G111" s="1" t="s">
        <v>19</v>
      </c>
      <c r="H111" s="1" t="s">
        <v>203</v>
      </c>
      <c r="I111" s="1"/>
      <c r="J111" s="1">
        <v>1</v>
      </c>
      <c r="K111" s="3">
        <v>139</v>
      </c>
    </row>
    <row r="112" spans="1:11" x14ac:dyDescent="0.25">
      <c r="A112" s="1">
        <v>16597545</v>
      </c>
      <c r="B112" s="1">
        <v>29905</v>
      </c>
      <c r="C112" s="1">
        <v>6129413</v>
      </c>
      <c r="D112" s="2">
        <v>4003222776537</v>
      </c>
      <c r="E112" s="1" t="s">
        <v>60</v>
      </c>
      <c r="F112" s="1" t="s">
        <v>1</v>
      </c>
      <c r="G112" s="1" t="s">
        <v>61</v>
      </c>
      <c r="H112" s="1" t="s">
        <v>204</v>
      </c>
      <c r="I112" s="1"/>
      <c r="J112" s="1">
        <v>1</v>
      </c>
      <c r="K112" s="3">
        <v>505</v>
      </c>
    </row>
    <row r="113" spans="1:11" x14ac:dyDescent="0.25">
      <c r="A113" s="1">
        <v>16618139</v>
      </c>
      <c r="B113" s="1">
        <v>30939</v>
      </c>
      <c r="C113" s="1">
        <v>6134817</v>
      </c>
      <c r="D113" s="2">
        <v>3561865458438</v>
      </c>
      <c r="E113" s="1" t="s">
        <v>128</v>
      </c>
      <c r="F113" s="1" t="s">
        <v>1</v>
      </c>
      <c r="G113" s="1" t="s">
        <v>19</v>
      </c>
      <c r="H113" s="1" t="s">
        <v>205</v>
      </c>
      <c r="I113" s="1"/>
      <c r="J113" s="1">
        <v>1</v>
      </c>
      <c r="K113" s="3">
        <v>38.299999999999997</v>
      </c>
    </row>
    <row r="114" spans="1:11" x14ac:dyDescent="0.25">
      <c r="A114" s="1">
        <v>16649944</v>
      </c>
      <c r="B114" s="1">
        <v>34267</v>
      </c>
      <c r="C114" s="1">
        <v>6146095</v>
      </c>
      <c r="D114" s="2">
        <v>3301040989278</v>
      </c>
      <c r="E114" s="1" t="s">
        <v>206</v>
      </c>
      <c r="F114" s="1" t="s">
        <v>1</v>
      </c>
      <c r="G114" s="1" t="s">
        <v>5</v>
      </c>
      <c r="H114" s="1" t="s">
        <v>207</v>
      </c>
      <c r="I114" s="1"/>
      <c r="J114" s="1">
        <v>2</v>
      </c>
      <c r="K114" s="3">
        <v>49.9</v>
      </c>
    </row>
    <row r="115" spans="1:11" x14ac:dyDescent="0.25">
      <c r="A115" s="1">
        <v>16729539</v>
      </c>
      <c r="B115" s="1">
        <v>33678</v>
      </c>
      <c r="C115" s="1">
        <v>6166690</v>
      </c>
      <c r="D115" s="2">
        <v>8434169254325</v>
      </c>
      <c r="E115" s="1" t="s">
        <v>208</v>
      </c>
      <c r="F115" s="1" t="s">
        <v>1</v>
      </c>
      <c r="G115" s="1" t="s">
        <v>209</v>
      </c>
      <c r="H115" s="1" t="s">
        <v>210</v>
      </c>
      <c r="I115" s="1"/>
      <c r="J115" s="1">
        <v>1</v>
      </c>
      <c r="K115" s="3">
        <v>29</v>
      </c>
    </row>
    <row r="116" spans="1:11" x14ac:dyDescent="0.25">
      <c r="A116" s="1">
        <v>16853106</v>
      </c>
      <c r="B116" s="1">
        <v>33691</v>
      </c>
      <c r="C116" s="1">
        <v>6209881</v>
      </c>
      <c r="D116" s="2">
        <v>8434169261460</v>
      </c>
      <c r="E116" s="1" t="s">
        <v>208</v>
      </c>
      <c r="F116" s="1" t="s">
        <v>1</v>
      </c>
      <c r="G116" s="1" t="s">
        <v>209</v>
      </c>
      <c r="H116" s="1" t="s">
        <v>211</v>
      </c>
      <c r="I116" s="1"/>
      <c r="J116" s="1">
        <v>1</v>
      </c>
      <c r="K116" s="3">
        <v>29</v>
      </c>
    </row>
    <row r="117" spans="1:11" x14ac:dyDescent="0.25">
      <c r="A117" s="1">
        <v>16863763</v>
      </c>
      <c r="B117" s="1">
        <v>33942</v>
      </c>
      <c r="C117" s="1">
        <v>6213232</v>
      </c>
      <c r="D117" s="2">
        <v>4008033223072</v>
      </c>
      <c r="E117" s="1" t="s">
        <v>212</v>
      </c>
      <c r="F117" s="1" t="s">
        <v>1</v>
      </c>
      <c r="G117" s="1" t="s">
        <v>2</v>
      </c>
      <c r="H117" s="1" t="s">
        <v>213</v>
      </c>
      <c r="I117" s="1"/>
      <c r="J117" s="1">
        <v>1</v>
      </c>
      <c r="K117" s="3">
        <v>29.99</v>
      </c>
    </row>
    <row r="118" spans="1:11" x14ac:dyDescent="0.25">
      <c r="A118" s="1">
        <v>16941070</v>
      </c>
      <c r="B118" s="1">
        <v>33735</v>
      </c>
      <c r="C118" s="1">
        <v>6231766</v>
      </c>
      <c r="D118" s="2">
        <v>5902622421964</v>
      </c>
      <c r="E118" s="1" t="s">
        <v>214</v>
      </c>
      <c r="F118" s="1" t="s">
        <v>1</v>
      </c>
      <c r="G118" s="1" t="s">
        <v>61</v>
      </c>
      <c r="H118" s="1" t="s">
        <v>215</v>
      </c>
      <c r="I118" s="1"/>
      <c r="J118" s="1">
        <v>1</v>
      </c>
      <c r="K118" s="3">
        <v>86.87</v>
      </c>
    </row>
    <row r="119" spans="1:11" x14ac:dyDescent="0.25">
      <c r="A119" s="1">
        <v>17032078</v>
      </c>
      <c r="B119" s="1">
        <v>34793</v>
      </c>
      <c r="C119" s="1">
        <v>6260325</v>
      </c>
      <c r="D119" s="2">
        <v>3426470277341</v>
      </c>
      <c r="E119" s="1" t="s">
        <v>76</v>
      </c>
      <c r="F119" s="1" t="s">
        <v>1</v>
      </c>
      <c r="G119" s="1" t="s">
        <v>216</v>
      </c>
      <c r="H119" s="1" t="s">
        <v>217</v>
      </c>
      <c r="I119" s="1"/>
      <c r="J119" s="1">
        <v>1</v>
      </c>
      <c r="K119" s="3">
        <v>24.9</v>
      </c>
    </row>
    <row r="120" spans="1:11" x14ac:dyDescent="0.25">
      <c r="A120" s="1">
        <v>17048724</v>
      </c>
      <c r="B120" s="1">
        <v>34511</v>
      </c>
      <c r="C120" s="1">
        <v>6264749</v>
      </c>
      <c r="D120" s="2">
        <v>8434169263624</v>
      </c>
      <c r="E120" s="1" t="s">
        <v>208</v>
      </c>
      <c r="F120" s="1" t="s">
        <v>1</v>
      </c>
      <c r="G120" s="1" t="s">
        <v>54</v>
      </c>
      <c r="H120" s="1" t="s">
        <v>218</v>
      </c>
      <c r="I120" s="1"/>
      <c r="J120" s="1">
        <v>1</v>
      </c>
      <c r="K120" s="3">
        <v>52</v>
      </c>
    </row>
    <row r="121" spans="1:11" x14ac:dyDescent="0.25">
      <c r="A121" s="1">
        <v>17051857</v>
      </c>
      <c r="B121" s="1">
        <v>33996</v>
      </c>
      <c r="C121" s="1">
        <v>6265630</v>
      </c>
      <c r="D121" s="2">
        <v>3561869454252</v>
      </c>
      <c r="E121" s="1" t="s">
        <v>128</v>
      </c>
      <c r="F121" s="1" t="s">
        <v>1</v>
      </c>
      <c r="G121" s="1" t="s">
        <v>16</v>
      </c>
      <c r="H121" s="1" t="s">
        <v>219</v>
      </c>
      <c r="I121" s="1"/>
      <c r="J121" s="1">
        <v>1</v>
      </c>
      <c r="K121" s="3">
        <v>14.8</v>
      </c>
    </row>
    <row r="122" spans="1:11" x14ac:dyDescent="0.25">
      <c r="A122" s="1">
        <v>17182546</v>
      </c>
      <c r="B122" s="1">
        <v>34824</v>
      </c>
      <c r="C122" s="1">
        <v>6306767</v>
      </c>
      <c r="D122" s="2">
        <v>4008832650246</v>
      </c>
      <c r="E122" s="1" t="s">
        <v>220</v>
      </c>
      <c r="F122" s="1" t="s">
        <v>1</v>
      </c>
      <c r="G122" s="1" t="s">
        <v>70</v>
      </c>
      <c r="H122" s="1" t="s">
        <v>221</v>
      </c>
      <c r="I122" s="1"/>
      <c r="J122" s="1">
        <v>4</v>
      </c>
      <c r="K122" s="3">
        <v>14.95</v>
      </c>
    </row>
    <row r="123" spans="1:11" x14ac:dyDescent="0.25">
      <c r="A123" s="1">
        <v>17182547</v>
      </c>
      <c r="B123" s="1">
        <v>34824</v>
      </c>
      <c r="C123" s="1">
        <v>6306768</v>
      </c>
      <c r="D123" s="2">
        <v>4008832650482</v>
      </c>
      <c r="E123" s="1" t="s">
        <v>220</v>
      </c>
      <c r="F123" s="1" t="s">
        <v>1</v>
      </c>
      <c r="G123" s="1" t="s">
        <v>70</v>
      </c>
      <c r="H123" s="1" t="s">
        <v>222</v>
      </c>
      <c r="I123" s="1"/>
      <c r="J123" s="1">
        <v>3</v>
      </c>
      <c r="K123" s="3">
        <v>23.95</v>
      </c>
    </row>
    <row r="124" spans="1:11" x14ac:dyDescent="0.25">
      <c r="A124" s="1">
        <v>17185903</v>
      </c>
      <c r="B124" s="1">
        <v>33939</v>
      </c>
      <c r="C124" s="1">
        <v>6308968</v>
      </c>
      <c r="D124" s="2">
        <v>0</v>
      </c>
      <c r="E124" s="1" t="s">
        <v>117</v>
      </c>
      <c r="F124" s="1" t="s">
        <v>1</v>
      </c>
      <c r="G124" s="1" t="s">
        <v>216</v>
      </c>
      <c r="H124" s="1" t="s">
        <v>223</v>
      </c>
      <c r="I124" s="1"/>
      <c r="J124" s="1">
        <v>1</v>
      </c>
      <c r="K124" s="3">
        <v>129.99</v>
      </c>
    </row>
    <row r="125" spans="1:11" x14ac:dyDescent="0.25">
      <c r="A125" s="1">
        <v>17329958</v>
      </c>
      <c r="B125" s="1">
        <v>33829</v>
      </c>
      <c r="C125" s="1">
        <v>6351942</v>
      </c>
      <c r="D125" s="2">
        <v>4008332193175</v>
      </c>
      <c r="E125" s="1" t="s">
        <v>51</v>
      </c>
      <c r="F125" s="1" t="s">
        <v>1</v>
      </c>
      <c r="G125" s="1" t="s">
        <v>5</v>
      </c>
      <c r="H125" s="1" t="s">
        <v>224</v>
      </c>
      <c r="I125" s="1"/>
      <c r="J125" s="1">
        <v>1</v>
      </c>
      <c r="K125" s="3">
        <v>28.35</v>
      </c>
    </row>
    <row r="126" spans="1:11" x14ac:dyDescent="0.25">
      <c r="A126" s="1">
        <v>17408510</v>
      </c>
      <c r="B126" s="1">
        <v>35359</v>
      </c>
      <c r="C126" s="1">
        <v>6376932</v>
      </c>
      <c r="D126" s="2">
        <v>4008033257664</v>
      </c>
      <c r="E126" s="1" t="s">
        <v>212</v>
      </c>
      <c r="F126" s="1" t="s">
        <v>1</v>
      </c>
      <c r="G126" s="1" t="s">
        <v>2</v>
      </c>
      <c r="H126" s="1" t="s">
        <v>225</v>
      </c>
      <c r="I126" s="1"/>
      <c r="J126" s="1">
        <v>1</v>
      </c>
      <c r="K126" s="3">
        <v>13.99</v>
      </c>
    </row>
    <row r="127" spans="1:11" x14ac:dyDescent="0.25">
      <c r="A127" s="1">
        <v>17409483</v>
      </c>
      <c r="B127" s="1">
        <v>34954</v>
      </c>
      <c r="C127" s="1">
        <v>6377403</v>
      </c>
      <c r="D127" s="2">
        <v>5708155390216</v>
      </c>
      <c r="E127" s="1" t="s">
        <v>226</v>
      </c>
      <c r="F127" s="1" t="s">
        <v>1</v>
      </c>
      <c r="G127" s="1" t="s">
        <v>19</v>
      </c>
      <c r="H127" s="1" t="s">
        <v>227</v>
      </c>
      <c r="I127" s="1"/>
      <c r="J127" s="1">
        <v>1</v>
      </c>
      <c r="K127" s="3">
        <v>318</v>
      </c>
    </row>
    <row r="128" spans="1:11" x14ac:dyDescent="0.25">
      <c r="A128" s="1">
        <v>17470180</v>
      </c>
      <c r="B128" s="1">
        <v>36098</v>
      </c>
      <c r="C128" s="1">
        <v>6392461</v>
      </c>
      <c r="D128" s="2">
        <v>7391482028075</v>
      </c>
      <c r="E128" s="1" t="s">
        <v>228</v>
      </c>
      <c r="F128" s="1" t="s">
        <v>1</v>
      </c>
      <c r="G128" s="1" t="s">
        <v>61</v>
      </c>
      <c r="H128" s="1" t="s">
        <v>229</v>
      </c>
      <c r="I128" s="1"/>
      <c r="J128" s="1">
        <v>1</v>
      </c>
      <c r="K128" s="3">
        <v>21.92</v>
      </c>
    </row>
    <row r="129" spans="1:11" x14ac:dyDescent="0.25">
      <c r="A129" s="1">
        <v>17470184</v>
      </c>
      <c r="B129" s="1">
        <v>36098</v>
      </c>
      <c r="C129" s="1">
        <v>6392465</v>
      </c>
      <c r="D129" s="2">
        <v>7391482025371</v>
      </c>
      <c r="E129" s="1" t="s">
        <v>228</v>
      </c>
      <c r="F129" s="1" t="s">
        <v>1</v>
      </c>
      <c r="G129" s="1" t="s">
        <v>70</v>
      </c>
      <c r="H129" s="1" t="s">
        <v>230</v>
      </c>
      <c r="I129" s="1"/>
      <c r="J129" s="1">
        <v>4</v>
      </c>
      <c r="K129" s="3">
        <v>19.760000000000002</v>
      </c>
    </row>
    <row r="130" spans="1:11" x14ac:dyDescent="0.25">
      <c r="A130" s="1">
        <v>17565672</v>
      </c>
      <c r="B130" s="1">
        <v>35334</v>
      </c>
      <c r="C130" s="1">
        <v>6418683</v>
      </c>
      <c r="D130" s="2">
        <v>4899888116455</v>
      </c>
      <c r="E130" s="1" t="s">
        <v>231</v>
      </c>
      <c r="F130" s="1" t="s">
        <v>1</v>
      </c>
      <c r="G130" s="1" t="s">
        <v>232</v>
      </c>
      <c r="H130" s="1" t="s">
        <v>233</v>
      </c>
      <c r="I130" s="1"/>
      <c r="J130" s="1">
        <v>1</v>
      </c>
      <c r="K130" s="3">
        <v>29.75</v>
      </c>
    </row>
    <row r="131" spans="1:11" x14ac:dyDescent="0.25">
      <c r="A131" s="1">
        <v>17631367</v>
      </c>
      <c r="B131" s="1">
        <v>36964</v>
      </c>
      <c r="C131" s="1">
        <v>6442645</v>
      </c>
      <c r="D131" s="2">
        <v>8717459588578</v>
      </c>
      <c r="E131" s="1" t="s">
        <v>234</v>
      </c>
      <c r="F131" s="1" t="s">
        <v>1</v>
      </c>
      <c r="G131" s="1" t="s">
        <v>70</v>
      </c>
      <c r="H131" s="1" t="s">
        <v>235</v>
      </c>
      <c r="I131" s="1"/>
      <c r="J131" s="1">
        <v>1</v>
      </c>
      <c r="K131" s="3">
        <v>52.5</v>
      </c>
    </row>
    <row r="132" spans="1:11" x14ac:dyDescent="0.25">
      <c r="A132" s="1">
        <v>17673472</v>
      </c>
      <c r="B132" s="1">
        <v>34062</v>
      </c>
      <c r="C132" s="1">
        <v>6452571</v>
      </c>
      <c r="D132" s="2">
        <v>8717285134871</v>
      </c>
      <c r="E132" s="1" t="s">
        <v>53</v>
      </c>
      <c r="F132" s="1" t="s">
        <v>1</v>
      </c>
      <c r="G132" s="1" t="s">
        <v>54</v>
      </c>
      <c r="H132" s="1" t="s">
        <v>236</v>
      </c>
      <c r="I132" s="1" t="s">
        <v>237</v>
      </c>
      <c r="J132" s="1">
        <v>1</v>
      </c>
      <c r="K132" s="3">
        <v>24.95</v>
      </c>
    </row>
    <row r="133" spans="1:11" x14ac:dyDescent="0.25">
      <c r="A133" s="1">
        <v>17674780</v>
      </c>
      <c r="B133" s="1">
        <v>34007</v>
      </c>
      <c r="C133" s="1">
        <v>6453227</v>
      </c>
      <c r="D133" s="2">
        <v>3561864338083</v>
      </c>
      <c r="E133" s="1" t="s">
        <v>168</v>
      </c>
      <c r="F133" s="1" t="s">
        <v>1</v>
      </c>
      <c r="G133" s="1" t="s">
        <v>19</v>
      </c>
      <c r="H133" s="1" t="s">
        <v>238</v>
      </c>
      <c r="I133" s="1"/>
      <c r="J133" s="1">
        <v>1</v>
      </c>
      <c r="K133" s="3">
        <v>100</v>
      </c>
    </row>
    <row r="134" spans="1:11" x14ac:dyDescent="0.25">
      <c r="A134" s="1">
        <v>17688800</v>
      </c>
      <c r="B134" s="1">
        <v>37427</v>
      </c>
      <c r="C134" s="1">
        <v>6458065</v>
      </c>
      <c r="D134" s="2">
        <v>5711938029906</v>
      </c>
      <c r="E134" s="1" t="s">
        <v>239</v>
      </c>
      <c r="F134" s="1" t="s">
        <v>1</v>
      </c>
      <c r="G134" s="1" t="s">
        <v>13</v>
      </c>
      <c r="H134" s="1" t="s">
        <v>240</v>
      </c>
      <c r="I134" s="1"/>
      <c r="J134" s="1">
        <v>1</v>
      </c>
      <c r="K134" s="3">
        <v>47.99</v>
      </c>
    </row>
    <row r="135" spans="1:11" x14ac:dyDescent="0.25">
      <c r="A135" s="1">
        <v>17688865</v>
      </c>
      <c r="B135" s="1">
        <v>37427</v>
      </c>
      <c r="C135" s="1">
        <v>6458131</v>
      </c>
      <c r="D135" s="2">
        <v>5711938029555</v>
      </c>
      <c r="E135" s="1" t="s">
        <v>239</v>
      </c>
      <c r="F135" s="1" t="s">
        <v>1</v>
      </c>
      <c r="G135" s="1" t="s">
        <v>13</v>
      </c>
      <c r="H135" s="1" t="s">
        <v>241</v>
      </c>
      <c r="I135" s="1"/>
      <c r="J135" s="1">
        <v>2</v>
      </c>
      <c r="K135" s="3">
        <v>47.99</v>
      </c>
    </row>
    <row r="136" spans="1:11" x14ac:dyDescent="0.25">
      <c r="A136" s="1">
        <v>17829997</v>
      </c>
      <c r="B136" s="1">
        <v>35360</v>
      </c>
      <c r="C136" s="1">
        <v>6491894</v>
      </c>
      <c r="D136" s="2">
        <v>4044935011058</v>
      </c>
      <c r="E136" s="1" t="s">
        <v>148</v>
      </c>
      <c r="F136" s="1" t="s">
        <v>1</v>
      </c>
      <c r="G136" s="1" t="s">
        <v>16</v>
      </c>
      <c r="H136" s="1" t="s">
        <v>242</v>
      </c>
      <c r="I136" s="1"/>
      <c r="J136" s="1">
        <v>1</v>
      </c>
      <c r="K136" s="3">
        <v>39.99</v>
      </c>
    </row>
    <row r="137" spans="1:11" x14ac:dyDescent="0.25">
      <c r="A137" s="1">
        <v>17842527</v>
      </c>
      <c r="B137" s="1">
        <v>37280</v>
      </c>
      <c r="C137" s="1">
        <v>6494476</v>
      </c>
      <c r="D137" s="2">
        <v>3760119734117</v>
      </c>
      <c r="E137" s="1" t="s">
        <v>243</v>
      </c>
      <c r="F137" s="1" t="s">
        <v>1</v>
      </c>
      <c r="G137" s="1" t="s">
        <v>61</v>
      </c>
      <c r="H137" s="1" t="s">
        <v>244</v>
      </c>
      <c r="I137" s="1"/>
      <c r="J137" s="1">
        <v>1</v>
      </c>
      <c r="K137" s="3">
        <v>23.7</v>
      </c>
    </row>
    <row r="138" spans="1:11" x14ac:dyDescent="0.25">
      <c r="A138" s="1">
        <v>17842530</v>
      </c>
      <c r="B138" s="1">
        <v>37280</v>
      </c>
      <c r="C138" s="1">
        <v>6494479</v>
      </c>
      <c r="D138" s="2">
        <v>3760119739488</v>
      </c>
      <c r="E138" s="1" t="s">
        <v>245</v>
      </c>
      <c r="F138" s="1" t="s">
        <v>1</v>
      </c>
      <c r="G138" s="1" t="s">
        <v>61</v>
      </c>
      <c r="H138" s="1" t="s">
        <v>246</v>
      </c>
      <c r="I138" s="1"/>
      <c r="J138" s="1">
        <v>1</v>
      </c>
      <c r="K138" s="3">
        <v>84</v>
      </c>
    </row>
    <row r="139" spans="1:11" x14ac:dyDescent="0.25">
      <c r="A139" s="1">
        <v>17842538</v>
      </c>
      <c r="B139" s="1">
        <v>37280</v>
      </c>
      <c r="C139" s="1">
        <v>6494487</v>
      </c>
      <c r="D139" s="2">
        <v>3760119732854</v>
      </c>
      <c r="E139" s="1" t="s">
        <v>245</v>
      </c>
      <c r="F139" s="1" t="s">
        <v>1</v>
      </c>
      <c r="G139" s="1" t="s">
        <v>61</v>
      </c>
      <c r="H139" s="1" t="s">
        <v>247</v>
      </c>
      <c r="I139" s="1"/>
      <c r="J139" s="1">
        <v>4</v>
      </c>
      <c r="K139" s="3">
        <v>141</v>
      </c>
    </row>
    <row r="140" spans="1:11" x14ac:dyDescent="0.25">
      <c r="A140" s="1">
        <v>17842539</v>
      </c>
      <c r="B140" s="1">
        <v>37280</v>
      </c>
      <c r="C140" s="1">
        <v>6494488</v>
      </c>
      <c r="D140" s="2">
        <v>3760119732861</v>
      </c>
      <c r="E140" s="1" t="s">
        <v>245</v>
      </c>
      <c r="F140" s="1" t="s">
        <v>1</v>
      </c>
      <c r="G140" s="1" t="s">
        <v>61</v>
      </c>
      <c r="H140" s="1" t="s">
        <v>248</v>
      </c>
      <c r="I140" s="1"/>
      <c r="J140" s="1">
        <v>3</v>
      </c>
      <c r="K140" s="3">
        <v>177</v>
      </c>
    </row>
    <row r="141" spans="1:11" x14ac:dyDescent="0.25">
      <c r="A141" s="1">
        <v>17842544</v>
      </c>
      <c r="B141" s="1">
        <v>37280</v>
      </c>
      <c r="C141" s="1">
        <v>6494493</v>
      </c>
      <c r="D141" s="2">
        <v>3760119734100</v>
      </c>
      <c r="E141" s="1" t="s">
        <v>245</v>
      </c>
      <c r="F141" s="1" t="s">
        <v>1</v>
      </c>
      <c r="G141" s="1" t="s">
        <v>61</v>
      </c>
      <c r="H141" s="1" t="s">
        <v>249</v>
      </c>
      <c r="I141" s="1"/>
      <c r="J141" s="1">
        <v>1</v>
      </c>
      <c r="K141" s="3">
        <v>117</v>
      </c>
    </row>
    <row r="142" spans="1:11" x14ac:dyDescent="0.25">
      <c r="A142" s="1">
        <v>17842559</v>
      </c>
      <c r="B142" s="1">
        <v>37280</v>
      </c>
      <c r="C142" s="1">
        <v>6494508</v>
      </c>
      <c r="D142" s="2">
        <v>3760119731987</v>
      </c>
      <c r="E142" s="1" t="s">
        <v>245</v>
      </c>
      <c r="F142" s="1" t="s">
        <v>1</v>
      </c>
      <c r="G142" s="1" t="s">
        <v>61</v>
      </c>
      <c r="H142" s="1" t="s">
        <v>250</v>
      </c>
      <c r="I142" s="1"/>
      <c r="J142" s="1">
        <v>1</v>
      </c>
      <c r="K142" s="3">
        <v>50.7</v>
      </c>
    </row>
    <row r="143" spans="1:11" x14ac:dyDescent="0.25">
      <c r="A143" s="1">
        <v>17842563</v>
      </c>
      <c r="B143" s="1">
        <v>37280</v>
      </c>
      <c r="C143" s="1">
        <v>6494512</v>
      </c>
      <c r="D143" s="2">
        <v>3760119731161</v>
      </c>
      <c r="E143" s="1" t="s">
        <v>245</v>
      </c>
      <c r="F143" s="1" t="s">
        <v>1</v>
      </c>
      <c r="G143" s="1" t="s">
        <v>61</v>
      </c>
      <c r="H143" s="1" t="s">
        <v>251</v>
      </c>
      <c r="I143" s="1"/>
      <c r="J143" s="1">
        <v>1</v>
      </c>
      <c r="K143" s="3">
        <v>102</v>
      </c>
    </row>
    <row r="144" spans="1:11" x14ac:dyDescent="0.25">
      <c r="A144" s="1">
        <v>17842565</v>
      </c>
      <c r="B144" s="1">
        <v>37280</v>
      </c>
      <c r="C144" s="1">
        <v>6494514</v>
      </c>
      <c r="D144" s="2">
        <v>3760119739754</v>
      </c>
      <c r="E144" s="1" t="s">
        <v>245</v>
      </c>
      <c r="F144" s="1" t="s">
        <v>1</v>
      </c>
      <c r="G144" s="1" t="s">
        <v>61</v>
      </c>
      <c r="H144" s="1" t="s">
        <v>252</v>
      </c>
      <c r="I144" s="1"/>
      <c r="J144" s="1">
        <v>1</v>
      </c>
      <c r="K144" s="3">
        <v>225</v>
      </c>
    </row>
    <row r="145" spans="1:11" x14ac:dyDescent="0.25">
      <c r="A145" s="1">
        <v>17842566</v>
      </c>
      <c r="B145" s="1">
        <v>37280</v>
      </c>
      <c r="C145" s="1">
        <v>6494515</v>
      </c>
      <c r="D145" s="2">
        <v>3760119738320</v>
      </c>
      <c r="E145" s="1" t="s">
        <v>245</v>
      </c>
      <c r="F145" s="1" t="s">
        <v>1</v>
      </c>
      <c r="G145" s="1" t="s">
        <v>61</v>
      </c>
      <c r="H145" s="1" t="s">
        <v>253</v>
      </c>
      <c r="I145" s="1"/>
      <c r="J145" s="1">
        <v>3</v>
      </c>
      <c r="K145" s="3">
        <v>119.7</v>
      </c>
    </row>
    <row r="146" spans="1:11" x14ac:dyDescent="0.25">
      <c r="A146" s="1">
        <v>17842587</v>
      </c>
      <c r="B146" s="1">
        <v>37280</v>
      </c>
      <c r="C146" s="1">
        <v>6494536</v>
      </c>
      <c r="D146" s="2">
        <v>3760119730980</v>
      </c>
      <c r="E146" s="1" t="s">
        <v>245</v>
      </c>
      <c r="F146" s="1" t="s">
        <v>1</v>
      </c>
      <c r="G146" s="1" t="s">
        <v>61</v>
      </c>
      <c r="H146" s="1" t="s">
        <v>254</v>
      </c>
      <c r="I146" s="1"/>
      <c r="J146" s="1">
        <v>1</v>
      </c>
      <c r="K146" s="3">
        <v>87</v>
      </c>
    </row>
    <row r="147" spans="1:11" x14ac:dyDescent="0.25">
      <c r="A147" s="1">
        <v>17842591</v>
      </c>
      <c r="B147" s="1">
        <v>37280</v>
      </c>
      <c r="C147" s="1">
        <v>6494540</v>
      </c>
      <c r="D147" s="2">
        <v>3760119733943</v>
      </c>
      <c r="E147" s="1" t="s">
        <v>245</v>
      </c>
      <c r="F147" s="1" t="s">
        <v>1</v>
      </c>
      <c r="G147" s="1" t="s">
        <v>61</v>
      </c>
      <c r="H147" s="1" t="s">
        <v>255</v>
      </c>
      <c r="I147" s="1"/>
      <c r="J147" s="1">
        <v>1</v>
      </c>
      <c r="K147" s="3">
        <v>219</v>
      </c>
    </row>
    <row r="148" spans="1:11" x14ac:dyDescent="0.25">
      <c r="A148" s="1">
        <v>17842592</v>
      </c>
      <c r="B148" s="1">
        <v>37280</v>
      </c>
      <c r="C148" s="1">
        <v>6494541</v>
      </c>
      <c r="D148" s="2">
        <v>3760119733950</v>
      </c>
      <c r="E148" s="1" t="s">
        <v>245</v>
      </c>
      <c r="F148" s="1" t="s">
        <v>1</v>
      </c>
      <c r="G148" s="1" t="s">
        <v>61</v>
      </c>
      <c r="H148" s="1" t="s">
        <v>256</v>
      </c>
      <c r="I148" s="1"/>
      <c r="J148" s="1">
        <v>1</v>
      </c>
      <c r="K148" s="3">
        <v>318</v>
      </c>
    </row>
    <row r="149" spans="1:11" x14ac:dyDescent="0.25">
      <c r="A149" s="1">
        <v>17842600</v>
      </c>
      <c r="B149" s="1">
        <v>37280</v>
      </c>
      <c r="C149" s="1">
        <v>6494549</v>
      </c>
      <c r="D149" s="2">
        <v>3760119738337</v>
      </c>
      <c r="E149" s="1" t="s">
        <v>245</v>
      </c>
      <c r="F149" s="1" t="s">
        <v>1</v>
      </c>
      <c r="G149" s="1" t="s">
        <v>61</v>
      </c>
      <c r="H149" s="1" t="s">
        <v>257</v>
      </c>
      <c r="I149" s="1"/>
      <c r="J149" s="1">
        <v>2</v>
      </c>
      <c r="K149" s="3">
        <v>327</v>
      </c>
    </row>
    <row r="150" spans="1:11" x14ac:dyDescent="0.25">
      <c r="A150" s="1">
        <v>17865307</v>
      </c>
      <c r="B150" s="1">
        <v>36398</v>
      </c>
      <c r="C150" s="1">
        <v>6500926</v>
      </c>
      <c r="D150" s="2">
        <v>3301040407147</v>
      </c>
      <c r="E150" s="1" t="s">
        <v>206</v>
      </c>
      <c r="F150" s="1" t="s">
        <v>1</v>
      </c>
      <c r="G150" s="1" t="s">
        <v>5</v>
      </c>
      <c r="H150" s="1" t="s">
        <v>258</v>
      </c>
      <c r="I150" s="1"/>
      <c r="J150" s="1">
        <v>1</v>
      </c>
      <c r="K150" s="3">
        <v>9.9</v>
      </c>
    </row>
    <row r="151" spans="1:11" x14ac:dyDescent="0.25">
      <c r="A151" s="1">
        <v>17885167</v>
      </c>
      <c r="B151" s="1">
        <v>34620</v>
      </c>
      <c r="C151" s="1">
        <v>6508150</v>
      </c>
      <c r="D151" s="2">
        <v>4020607502406</v>
      </c>
      <c r="E151" s="1" t="s">
        <v>99</v>
      </c>
      <c r="F151" s="1" t="s">
        <v>1</v>
      </c>
      <c r="G151" s="1" t="s">
        <v>70</v>
      </c>
      <c r="H151" s="1" t="s">
        <v>259</v>
      </c>
      <c r="I151" s="1"/>
      <c r="J151" s="1">
        <v>1</v>
      </c>
      <c r="K151" s="3">
        <v>199</v>
      </c>
    </row>
    <row r="152" spans="1:11" x14ac:dyDescent="0.25">
      <c r="A152" s="1">
        <v>17889864</v>
      </c>
      <c r="B152" s="1">
        <v>36629</v>
      </c>
      <c r="C152" s="1">
        <v>6509091</v>
      </c>
      <c r="D152" s="2">
        <v>8681181807927</v>
      </c>
      <c r="E152" s="1" t="s">
        <v>260</v>
      </c>
      <c r="F152" s="1" t="s">
        <v>1</v>
      </c>
      <c r="G152" s="1" t="s">
        <v>19</v>
      </c>
      <c r="H152" s="1" t="s">
        <v>261</v>
      </c>
      <c r="I152" s="1"/>
      <c r="J152" s="1">
        <v>1</v>
      </c>
      <c r="K152" s="3">
        <v>430.03</v>
      </c>
    </row>
    <row r="153" spans="1:11" x14ac:dyDescent="0.25">
      <c r="A153" s="1">
        <v>18009629</v>
      </c>
      <c r="B153" s="1">
        <v>34826</v>
      </c>
      <c r="C153" s="1">
        <v>6542080</v>
      </c>
      <c r="D153" s="2">
        <v>4008832652745</v>
      </c>
      <c r="E153" s="1" t="s">
        <v>220</v>
      </c>
      <c r="F153" s="1" t="s">
        <v>1</v>
      </c>
      <c r="G153" s="1" t="s">
        <v>70</v>
      </c>
      <c r="H153" s="1" t="s">
        <v>262</v>
      </c>
      <c r="I153" s="1"/>
      <c r="J153" s="1">
        <v>1</v>
      </c>
      <c r="K153" s="3">
        <v>62.5</v>
      </c>
    </row>
    <row r="154" spans="1:11" x14ac:dyDescent="0.25">
      <c r="A154" s="1">
        <v>18032425</v>
      </c>
      <c r="B154" s="1">
        <v>33687</v>
      </c>
      <c r="C154" s="1">
        <v>6549099</v>
      </c>
      <c r="D154" s="2">
        <v>8434169280065</v>
      </c>
      <c r="E154" s="1" t="s">
        <v>263</v>
      </c>
      <c r="F154" s="1" t="s">
        <v>1</v>
      </c>
      <c r="G154" s="1" t="s">
        <v>209</v>
      </c>
      <c r="H154" s="1" t="s">
        <v>264</v>
      </c>
      <c r="I154" s="1"/>
      <c r="J154" s="1">
        <v>1</v>
      </c>
      <c r="K154" s="3">
        <v>29</v>
      </c>
    </row>
    <row r="155" spans="1:11" x14ac:dyDescent="0.25">
      <c r="A155" s="1">
        <v>18061072</v>
      </c>
      <c r="B155" s="1">
        <v>35823</v>
      </c>
      <c r="C155" s="1">
        <v>6556861</v>
      </c>
      <c r="D155" s="2">
        <v>9999999076701</v>
      </c>
      <c r="E155" s="1" t="s">
        <v>18</v>
      </c>
      <c r="F155" s="1" t="s">
        <v>1</v>
      </c>
      <c r="G155" s="1" t="s">
        <v>19</v>
      </c>
      <c r="H155" s="1" t="s">
        <v>265</v>
      </c>
      <c r="I155" s="1"/>
      <c r="J155" s="1">
        <v>1</v>
      </c>
      <c r="K155" s="3">
        <v>159</v>
      </c>
    </row>
    <row r="156" spans="1:11" x14ac:dyDescent="0.25">
      <c r="A156" s="1">
        <v>18094361</v>
      </c>
      <c r="B156" s="1">
        <v>37475</v>
      </c>
      <c r="C156" s="1">
        <v>6566724</v>
      </c>
      <c r="D156" s="2">
        <v>4033477210777</v>
      </c>
      <c r="E156" s="1" t="s">
        <v>266</v>
      </c>
      <c r="F156" s="1" t="s">
        <v>1</v>
      </c>
      <c r="G156" s="1" t="s">
        <v>5</v>
      </c>
      <c r="H156" s="1" t="s">
        <v>267</v>
      </c>
      <c r="I156" s="1"/>
      <c r="J156" s="1">
        <v>1</v>
      </c>
      <c r="K156" s="3">
        <v>7.95</v>
      </c>
    </row>
    <row r="157" spans="1:11" x14ac:dyDescent="0.25">
      <c r="A157" s="1">
        <v>18237377</v>
      </c>
      <c r="B157" s="1">
        <v>38174</v>
      </c>
      <c r="C157" s="1">
        <v>6606378</v>
      </c>
      <c r="D157" s="2">
        <v>3760119733042</v>
      </c>
      <c r="E157" s="1" t="s">
        <v>245</v>
      </c>
      <c r="F157" s="1" t="s">
        <v>1</v>
      </c>
      <c r="G157" s="1" t="s">
        <v>61</v>
      </c>
      <c r="H157" s="1" t="s">
        <v>268</v>
      </c>
      <c r="I157" s="1"/>
      <c r="J157" s="1">
        <v>2</v>
      </c>
      <c r="K157" s="3">
        <v>87</v>
      </c>
    </row>
    <row r="158" spans="1:11" x14ac:dyDescent="0.25">
      <c r="A158" s="1">
        <v>18269130</v>
      </c>
      <c r="B158" s="1">
        <v>38283</v>
      </c>
      <c r="C158" s="1">
        <v>6614521</v>
      </c>
      <c r="D158" s="2">
        <v>4013833627395</v>
      </c>
      <c r="E158" s="1" t="s">
        <v>269</v>
      </c>
      <c r="F158" s="1" t="s">
        <v>1</v>
      </c>
      <c r="G158" s="1" t="s">
        <v>156</v>
      </c>
      <c r="H158" s="1" t="s">
        <v>270</v>
      </c>
      <c r="I158" s="1"/>
      <c r="J158" s="1">
        <v>1</v>
      </c>
      <c r="K158" s="3">
        <v>64.989999999999995</v>
      </c>
    </row>
    <row r="159" spans="1:11" x14ac:dyDescent="0.25">
      <c r="A159" s="1">
        <v>18269139</v>
      </c>
      <c r="B159" s="1">
        <v>38283</v>
      </c>
      <c r="C159" s="1">
        <v>6614530</v>
      </c>
      <c r="D159" s="2">
        <v>4013833836261</v>
      </c>
      <c r="E159" s="1" t="s">
        <v>269</v>
      </c>
      <c r="F159" s="1" t="s">
        <v>1</v>
      </c>
      <c r="G159" s="1" t="s">
        <v>156</v>
      </c>
      <c r="H159" s="1" t="s">
        <v>271</v>
      </c>
      <c r="I159" s="1"/>
      <c r="J159" s="1">
        <v>1</v>
      </c>
      <c r="K159" s="3">
        <v>279</v>
      </c>
    </row>
    <row r="160" spans="1:11" x14ac:dyDescent="0.25">
      <c r="A160" s="1">
        <v>18269167</v>
      </c>
      <c r="B160" s="1">
        <v>38283</v>
      </c>
      <c r="C160" s="1">
        <v>6614558</v>
      </c>
      <c r="D160" s="2">
        <v>4013833011347</v>
      </c>
      <c r="E160" s="1" t="s">
        <v>269</v>
      </c>
      <c r="F160" s="1" t="s">
        <v>1</v>
      </c>
      <c r="G160" s="1" t="s">
        <v>118</v>
      </c>
      <c r="H160" s="1" t="s">
        <v>272</v>
      </c>
      <c r="I160" s="1"/>
      <c r="J160" s="1">
        <v>1</v>
      </c>
      <c r="K160" s="3">
        <v>99.99</v>
      </c>
    </row>
    <row r="161" spans="1:11" x14ac:dyDescent="0.25">
      <c r="A161" s="1">
        <v>18292063</v>
      </c>
      <c r="B161" s="1">
        <v>37454</v>
      </c>
      <c r="C161" s="1">
        <v>6623464</v>
      </c>
      <c r="D161" s="2">
        <v>8434169282533</v>
      </c>
      <c r="E161" s="1" t="s">
        <v>273</v>
      </c>
      <c r="F161" s="1" t="s">
        <v>1</v>
      </c>
      <c r="G161" s="1" t="s">
        <v>54</v>
      </c>
      <c r="H161" s="1" t="s">
        <v>274</v>
      </c>
      <c r="I161" s="1"/>
      <c r="J161" s="1">
        <v>1</v>
      </c>
      <c r="K161" s="3">
        <v>79.989999999999995</v>
      </c>
    </row>
    <row r="162" spans="1:11" x14ac:dyDescent="0.25">
      <c r="A162" s="1">
        <v>18309503</v>
      </c>
      <c r="B162" s="1">
        <v>38177</v>
      </c>
      <c r="C162" s="1">
        <v>6629747</v>
      </c>
      <c r="D162" s="2">
        <v>8681875051193</v>
      </c>
      <c r="E162" s="1" t="s">
        <v>260</v>
      </c>
      <c r="F162" s="1" t="s">
        <v>1</v>
      </c>
      <c r="G162" s="1" t="s">
        <v>19</v>
      </c>
      <c r="H162" s="1" t="s">
        <v>275</v>
      </c>
      <c r="I162" s="1"/>
      <c r="J162" s="1">
        <v>1</v>
      </c>
      <c r="K162" s="3">
        <v>211</v>
      </c>
    </row>
    <row r="163" spans="1:11" x14ac:dyDescent="0.25">
      <c r="A163" s="1">
        <v>18309571</v>
      </c>
      <c r="B163" s="1">
        <v>38177</v>
      </c>
      <c r="C163" s="1">
        <v>6629815</v>
      </c>
      <c r="D163" s="2">
        <v>8681875101232</v>
      </c>
      <c r="E163" s="1" t="s">
        <v>260</v>
      </c>
      <c r="F163" s="1" t="s">
        <v>1</v>
      </c>
      <c r="G163" s="1" t="s">
        <v>70</v>
      </c>
      <c r="H163" s="1" t="s">
        <v>276</v>
      </c>
      <c r="I163" s="1"/>
      <c r="J163" s="1">
        <v>1</v>
      </c>
      <c r="K163" s="3">
        <v>106.14</v>
      </c>
    </row>
    <row r="164" spans="1:11" x14ac:dyDescent="0.25">
      <c r="A164" s="1">
        <v>18309605</v>
      </c>
      <c r="B164" s="1">
        <v>38177</v>
      </c>
      <c r="C164" s="1">
        <v>6629849</v>
      </c>
      <c r="D164" s="2">
        <v>8681875052442</v>
      </c>
      <c r="E164" s="1" t="s">
        <v>260</v>
      </c>
      <c r="F164" s="1" t="s">
        <v>1</v>
      </c>
      <c r="G164" s="1" t="s">
        <v>61</v>
      </c>
      <c r="H164" s="1" t="s">
        <v>277</v>
      </c>
      <c r="I164" s="1"/>
      <c r="J164" s="1">
        <v>8</v>
      </c>
      <c r="K164" s="3">
        <v>81.22</v>
      </c>
    </row>
    <row r="165" spans="1:11" x14ac:dyDescent="0.25">
      <c r="A165" s="1">
        <v>18309606</v>
      </c>
      <c r="B165" s="1">
        <v>38177</v>
      </c>
      <c r="C165" s="1">
        <v>6629850</v>
      </c>
      <c r="D165" s="2">
        <v>8681875052459</v>
      </c>
      <c r="E165" s="1" t="s">
        <v>260</v>
      </c>
      <c r="F165" s="1" t="s">
        <v>1</v>
      </c>
      <c r="G165" s="1" t="s">
        <v>61</v>
      </c>
      <c r="H165" s="1" t="s">
        <v>278</v>
      </c>
      <c r="I165" s="1"/>
      <c r="J165" s="1">
        <v>17</v>
      </c>
      <c r="K165" s="3">
        <v>81.22</v>
      </c>
    </row>
    <row r="166" spans="1:11" x14ac:dyDescent="0.25">
      <c r="A166" s="1">
        <v>18309607</v>
      </c>
      <c r="B166" s="1">
        <v>38177</v>
      </c>
      <c r="C166" s="1">
        <v>6629851</v>
      </c>
      <c r="D166" s="2">
        <v>8681875052466</v>
      </c>
      <c r="E166" s="1" t="s">
        <v>260</v>
      </c>
      <c r="F166" s="1" t="s">
        <v>1</v>
      </c>
      <c r="G166" s="1" t="s">
        <v>61</v>
      </c>
      <c r="H166" s="1" t="s">
        <v>279</v>
      </c>
      <c r="I166" s="1"/>
      <c r="J166" s="1">
        <v>2</v>
      </c>
      <c r="K166" s="3">
        <v>81.22</v>
      </c>
    </row>
    <row r="167" spans="1:11" x14ac:dyDescent="0.25">
      <c r="A167" s="1">
        <v>18309608</v>
      </c>
      <c r="B167" s="1">
        <v>38177</v>
      </c>
      <c r="C167" s="1">
        <v>6629852</v>
      </c>
      <c r="D167" s="2">
        <v>8681875052497</v>
      </c>
      <c r="E167" s="1" t="s">
        <v>260</v>
      </c>
      <c r="F167" s="1" t="s">
        <v>1</v>
      </c>
      <c r="G167" s="1" t="s">
        <v>61</v>
      </c>
      <c r="H167" s="1" t="s">
        <v>280</v>
      </c>
      <c r="I167" s="1"/>
      <c r="J167" s="1">
        <v>21</v>
      </c>
      <c r="K167" s="3">
        <v>81.22</v>
      </c>
    </row>
    <row r="168" spans="1:11" x14ac:dyDescent="0.25">
      <c r="A168" s="1">
        <v>18309610</v>
      </c>
      <c r="B168" s="1">
        <v>38177</v>
      </c>
      <c r="C168" s="1">
        <v>6629854</v>
      </c>
      <c r="D168" s="2">
        <v>8681875026818</v>
      </c>
      <c r="E168" s="1" t="s">
        <v>260</v>
      </c>
      <c r="F168" s="1" t="s">
        <v>1</v>
      </c>
      <c r="G168" s="1" t="s">
        <v>70</v>
      </c>
      <c r="H168" s="1" t="s">
        <v>281</v>
      </c>
      <c r="I168" s="1"/>
      <c r="J168" s="1">
        <v>1</v>
      </c>
      <c r="K168" s="3">
        <v>118.6</v>
      </c>
    </row>
    <row r="169" spans="1:11" x14ac:dyDescent="0.25">
      <c r="A169" s="1">
        <v>18341463</v>
      </c>
      <c r="B169" s="1">
        <v>38173</v>
      </c>
      <c r="C169" s="1">
        <v>6638720</v>
      </c>
      <c r="D169" s="2">
        <v>4020606082909</v>
      </c>
      <c r="E169" s="1" t="s">
        <v>99</v>
      </c>
      <c r="F169" s="1" t="s">
        <v>1</v>
      </c>
      <c r="G169" s="1" t="s">
        <v>70</v>
      </c>
      <c r="H169" s="1" t="s">
        <v>282</v>
      </c>
      <c r="I169" s="1"/>
      <c r="J169" s="1">
        <v>1</v>
      </c>
      <c r="K169" s="3">
        <v>109</v>
      </c>
    </row>
    <row r="170" spans="1:11" x14ac:dyDescent="0.25">
      <c r="A170" s="1">
        <v>18412061</v>
      </c>
      <c r="B170" s="1">
        <v>38100</v>
      </c>
      <c r="C170" s="1">
        <v>6658540</v>
      </c>
      <c r="D170" s="2">
        <v>673534403151</v>
      </c>
      <c r="E170" s="1" t="s">
        <v>283</v>
      </c>
      <c r="F170" s="1" t="s">
        <v>1</v>
      </c>
      <c r="G170" s="1" t="s">
        <v>5</v>
      </c>
      <c r="H170" s="1" t="s">
        <v>284</v>
      </c>
      <c r="I170" s="1"/>
      <c r="J170" s="1">
        <v>1</v>
      </c>
      <c r="K170" s="3">
        <v>8.49</v>
      </c>
    </row>
    <row r="171" spans="1:11" x14ac:dyDescent="0.25">
      <c r="A171" s="1">
        <v>18415092</v>
      </c>
      <c r="B171" s="1">
        <v>36100</v>
      </c>
      <c r="C171" s="1">
        <v>6659492</v>
      </c>
      <c r="D171" s="2">
        <v>7391482021571</v>
      </c>
      <c r="E171" s="1" t="s">
        <v>228</v>
      </c>
      <c r="F171" s="1" t="s">
        <v>1</v>
      </c>
      <c r="G171" s="1" t="s">
        <v>61</v>
      </c>
      <c r="H171" s="1" t="s">
        <v>285</v>
      </c>
      <c r="I171" s="1"/>
      <c r="J171" s="1">
        <v>1</v>
      </c>
      <c r="K171" s="3">
        <v>25.08</v>
      </c>
    </row>
    <row r="172" spans="1:11" x14ac:dyDescent="0.25">
      <c r="A172" s="1">
        <v>18420937</v>
      </c>
      <c r="B172" s="1">
        <v>35398</v>
      </c>
      <c r="C172" s="1">
        <v>6660958</v>
      </c>
      <c r="D172" s="2">
        <v>5708155500417</v>
      </c>
      <c r="E172" s="1" t="s">
        <v>226</v>
      </c>
      <c r="F172" s="1" t="s">
        <v>1</v>
      </c>
      <c r="G172" s="1" t="s">
        <v>70</v>
      </c>
      <c r="H172" s="1" t="s">
        <v>286</v>
      </c>
      <c r="I172" s="1"/>
      <c r="J172" s="1">
        <v>1</v>
      </c>
      <c r="K172" s="3">
        <v>149</v>
      </c>
    </row>
    <row r="173" spans="1:11" x14ac:dyDescent="0.25">
      <c r="A173" s="1">
        <v>18462876</v>
      </c>
      <c r="B173" s="1">
        <v>35710</v>
      </c>
      <c r="C173" s="1">
        <v>6676625</v>
      </c>
      <c r="D173" s="2">
        <v>7330933187350</v>
      </c>
      <c r="E173" s="1" t="s">
        <v>287</v>
      </c>
      <c r="F173" s="1" t="s">
        <v>1</v>
      </c>
      <c r="G173" s="1" t="s">
        <v>45</v>
      </c>
      <c r="H173" s="1" t="s">
        <v>288</v>
      </c>
      <c r="I173" s="1"/>
      <c r="J173" s="1">
        <v>1</v>
      </c>
      <c r="K173" s="3">
        <v>27.96</v>
      </c>
    </row>
    <row r="174" spans="1:11" x14ac:dyDescent="0.25">
      <c r="A174" s="1">
        <v>18526262</v>
      </c>
      <c r="B174" s="1">
        <v>34114</v>
      </c>
      <c r="C174" s="1">
        <v>6694468</v>
      </c>
      <c r="D174" s="2">
        <v>4008600254836</v>
      </c>
      <c r="E174" s="1" t="s">
        <v>44</v>
      </c>
      <c r="F174" s="1" t="s">
        <v>1</v>
      </c>
      <c r="G174" s="1" t="s">
        <v>156</v>
      </c>
      <c r="H174" s="1" t="s">
        <v>289</v>
      </c>
      <c r="I174" s="1"/>
      <c r="J174" s="1">
        <v>1</v>
      </c>
      <c r="K174" s="3">
        <v>269.89999999999998</v>
      </c>
    </row>
    <row r="175" spans="1:11" x14ac:dyDescent="0.25">
      <c r="A175" s="1">
        <v>18545511</v>
      </c>
      <c r="B175" s="1">
        <v>33864</v>
      </c>
      <c r="C175" s="1">
        <v>6697904</v>
      </c>
      <c r="D175" s="2">
        <v>5707594283776</v>
      </c>
      <c r="E175" s="1" t="s">
        <v>290</v>
      </c>
      <c r="F175" s="1" t="s">
        <v>1</v>
      </c>
      <c r="G175" s="1" t="s">
        <v>5</v>
      </c>
      <c r="H175" s="1" t="s">
        <v>291</v>
      </c>
      <c r="I175" s="1"/>
      <c r="J175" s="1">
        <v>1</v>
      </c>
      <c r="K175" s="3">
        <v>36.6</v>
      </c>
    </row>
    <row r="176" spans="1:11" x14ac:dyDescent="0.25">
      <c r="A176" s="1">
        <v>18602995</v>
      </c>
      <c r="B176" s="1">
        <v>33721</v>
      </c>
      <c r="C176" s="1">
        <v>6715975</v>
      </c>
      <c r="D176" s="2">
        <v>4008838415931</v>
      </c>
      <c r="E176" s="1" t="s">
        <v>7</v>
      </c>
      <c r="F176" s="1" t="s">
        <v>1</v>
      </c>
      <c r="G176" s="1" t="s">
        <v>13</v>
      </c>
      <c r="H176" s="1" t="s">
        <v>292</v>
      </c>
      <c r="I176" s="1"/>
      <c r="J176" s="1">
        <v>1</v>
      </c>
      <c r="K176" s="3">
        <v>99.99</v>
      </c>
    </row>
    <row r="177" spans="1:11" x14ac:dyDescent="0.25">
      <c r="A177" s="1">
        <v>18603076</v>
      </c>
      <c r="B177" s="1">
        <v>33721</v>
      </c>
      <c r="C177" s="1">
        <v>6716056</v>
      </c>
      <c r="D177" s="2">
        <v>4008838248461</v>
      </c>
      <c r="E177" s="1" t="s">
        <v>7</v>
      </c>
      <c r="F177" s="1" t="s">
        <v>1</v>
      </c>
      <c r="G177" s="1" t="s">
        <v>8</v>
      </c>
      <c r="H177" s="1" t="s">
        <v>293</v>
      </c>
      <c r="I177" s="1"/>
      <c r="J177" s="1">
        <v>1</v>
      </c>
      <c r="K177" s="3">
        <v>39.99</v>
      </c>
    </row>
    <row r="178" spans="1:11" x14ac:dyDescent="0.25">
      <c r="A178" s="1">
        <v>18657119</v>
      </c>
      <c r="B178" s="1">
        <v>39064</v>
      </c>
      <c r="C178" s="1">
        <v>6731387</v>
      </c>
      <c r="D178" s="2">
        <v>8681181790991</v>
      </c>
      <c r="E178" s="1" t="s">
        <v>260</v>
      </c>
      <c r="F178" s="1" t="s">
        <v>1</v>
      </c>
      <c r="G178" s="1" t="s">
        <v>19</v>
      </c>
      <c r="H178" s="1" t="s">
        <v>294</v>
      </c>
      <c r="I178" s="1"/>
      <c r="J178" s="1">
        <v>4</v>
      </c>
      <c r="K178" s="3">
        <v>471.19</v>
      </c>
    </row>
    <row r="179" spans="1:11" x14ac:dyDescent="0.25">
      <c r="A179" s="1">
        <v>18657136</v>
      </c>
      <c r="B179" s="1">
        <v>39064</v>
      </c>
      <c r="C179" s="1">
        <v>6731404</v>
      </c>
      <c r="D179" s="2">
        <v>8681181622162</v>
      </c>
      <c r="E179" s="1" t="s">
        <v>260</v>
      </c>
      <c r="F179" s="1" t="s">
        <v>1</v>
      </c>
      <c r="G179" s="1" t="s">
        <v>19</v>
      </c>
      <c r="H179" s="1" t="s">
        <v>295</v>
      </c>
      <c r="I179" s="1"/>
      <c r="J179" s="1">
        <v>1</v>
      </c>
      <c r="K179" s="3">
        <v>522.99</v>
      </c>
    </row>
    <row r="180" spans="1:11" x14ac:dyDescent="0.25">
      <c r="A180" s="1">
        <v>18657284</v>
      </c>
      <c r="B180" s="1">
        <v>39064</v>
      </c>
      <c r="C180" s="1">
        <v>6731537</v>
      </c>
      <c r="D180" s="2">
        <v>8681875072600</v>
      </c>
      <c r="E180" s="1" t="s">
        <v>260</v>
      </c>
      <c r="F180" s="1" t="s">
        <v>1</v>
      </c>
      <c r="G180" s="1" t="s">
        <v>70</v>
      </c>
      <c r="H180" s="1" t="s">
        <v>296</v>
      </c>
      <c r="I180" s="1"/>
      <c r="J180" s="1">
        <v>3</v>
      </c>
      <c r="K180" s="3">
        <v>87.45</v>
      </c>
    </row>
    <row r="181" spans="1:11" x14ac:dyDescent="0.25">
      <c r="A181" s="1">
        <v>18657312</v>
      </c>
      <c r="B181" s="1">
        <v>39064</v>
      </c>
      <c r="C181" s="1">
        <v>6731565</v>
      </c>
      <c r="D181" s="2">
        <v>8681875072525</v>
      </c>
      <c r="E181" s="1" t="s">
        <v>260</v>
      </c>
      <c r="F181" s="1" t="s">
        <v>1</v>
      </c>
      <c r="G181" s="1" t="s">
        <v>19</v>
      </c>
      <c r="H181" s="1" t="s">
        <v>297</v>
      </c>
      <c r="I181" s="1"/>
      <c r="J181" s="1">
        <v>1</v>
      </c>
      <c r="K181" s="3">
        <v>58.4</v>
      </c>
    </row>
    <row r="182" spans="1:11" x14ac:dyDescent="0.25">
      <c r="A182" s="1">
        <v>18803527</v>
      </c>
      <c r="B182" s="1">
        <v>37282</v>
      </c>
      <c r="C182" s="1">
        <v>6780031</v>
      </c>
      <c r="D182" s="2">
        <v>8714597564853</v>
      </c>
      <c r="E182" s="1" t="s">
        <v>298</v>
      </c>
      <c r="F182" s="1" t="s">
        <v>1</v>
      </c>
      <c r="G182" s="1" t="s">
        <v>70</v>
      </c>
      <c r="H182" s="1" t="s">
        <v>299</v>
      </c>
      <c r="I182" s="1" t="s">
        <v>300</v>
      </c>
      <c r="J182" s="1">
        <v>1</v>
      </c>
      <c r="K182" s="3">
        <v>69</v>
      </c>
    </row>
    <row r="183" spans="1:11" x14ac:dyDescent="0.25">
      <c r="A183" s="1">
        <v>19004622</v>
      </c>
      <c r="B183" s="1">
        <v>35363</v>
      </c>
      <c r="C183" s="1">
        <v>6835894</v>
      </c>
      <c r="D183" s="2">
        <v>4044935016251</v>
      </c>
      <c r="E183" s="1" t="s">
        <v>148</v>
      </c>
      <c r="F183" s="1" t="s">
        <v>1</v>
      </c>
      <c r="G183" s="1" t="s">
        <v>16</v>
      </c>
      <c r="H183" s="1" t="s">
        <v>301</v>
      </c>
      <c r="I183" s="1"/>
      <c r="J183" s="1">
        <v>1</v>
      </c>
      <c r="K183" s="3">
        <v>10.99</v>
      </c>
    </row>
    <row r="184" spans="1:11" x14ac:dyDescent="0.25">
      <c r="A184" s="1">
        <v>19040965</v>
      </c>
      <c r="B184" s="1">
        <v>33738</v>
      </c>
      <c r="C184" s="1">
        <v>6848836</v>
      </c>
      <c r="D184" s="2">
        <v>4013833024521</v>
      </c>
      <c r="E184" s="1" t="s">
        <v>269</v>
      </c>
      <c r="F184" s="1" t="s">
        <v>1</v>
      </c>
      <c r="G184" s="1" t="s">
        <v>156</v>
      </c>
      <c r="H184" s="1" t="s">
        <v>302</v>
      </c>
      <c r="I184" s="1"/>
      <c r="J184" s="1">
        <v>1</v>
      </c>
      <c r="K184" s="3">
        <v>59.99</v>
      </c>
    </row>
    <row r="185" spans="1:11" x14ac:dyDescent="0.25">
      <c r="A185" s="1">
        <v>19040966</v>
      </c>
      <c r="B185" s="1">
        <v>33738</v>
      </c>
      <c r="C185" s="1">
        <v>6848837</v>
      </c>
      <c r="D185" s="2">
        <v>4013833623649</v>
      </c>
      <c r="E185" s="1" t="s">
        <v>269</v>
      </c>
      <c r="F185" s="1" t="s">
        <v>1</v>
      </c>
      <c r="G185" s="1" t="s">
        <v>156</v>
      </c>
      <c r="H185" s="1" t="s">
        <v>303</v>
      </c>
      <c r="I185" s="1"/>
      <c r="J185" s="1">
        <v>1</v>
      </c>
      <c r="K185" s="3">
        <v>59.99</v>
      </c>
    </row>
    <row r="186" spans="1:11" x14ac:dyDescent="0.25">
      <c r="A186" s="1">
        <v>19040975</v>
      </c>
      <c r="B186" s="1">
        <v>33738</v>
      </c>
      <c r="C186" s="1">
        <v>6848846</v>
      </c>
      <c r="D186" s="2">
        <v>4013833016724</v>
      </c>
      <c r="E186" s="1" t="s">
        <v>269</v>
      </c>
      <c r="F186" s="1" t="s">
        <v>1</v>
      </c>
      <c r="G186" s="1" t="s">
        <v>156</v>
      </c>
      <c r="H186" s="1" t="s">
        <v>304</v>
      </c>
      <c r="I186" s="1"/>
      <c r="J186" s="1">
        <v>1</v>
      </c>
      <c r="K186" s="3">
        <v>49.99</v>
      </c>
    </row>
    <row r="187" spans="1:11" x14ac:dyDescent="0.25">
      <c r="A187" s="1">
        <v>19040984</v>
      </c>
      <c r="B187" s="1">
        <v>33738</v>
      </c>
      <c r="C187" s="1">
        <v>6848855</v>
      </c>
      <c r="D187" s="2">
        <v>4013833000037</v>
      </c>
      <c r="E187" s="1" t="s">
        <v>269</v>
      </c>
      <c r="F187" s="1" t="s">
        <v>1</v>
      </c>
      <c r="G187" s="1" t="s">
        <v>156</v>
      </c>
      <c r="H187" s="1" t="s">
        <v>305</v>
      </c>
      <c r="I187" s="1"/>
      <c r="J187" s="1">
        <v>1</v>
      </c>
      <c r="K187" s="3">
        <v>49.99</v>
      </c>
    </row>
    <row r="188" spans="1:11" x14ac:dyDescent="0.25">
      <c r="A188" s="1">
        <v>19064304</v>
      </c>
      <c r="B188" s="1">
        <v>35711</v>
      </c>
      <c r="C188" s="1">
        <v>6855958</v>
      </c>
      <c r="D188" s="2">
        <v>7330933187138</v>
      </c>
      <c r="E188" s="1" t="s">
        <v>287</v>
      </c>
      <c r="F188" s="1" t="s">
        <v>1</v>
      </c>
      <c r="G188" s="1" t="s">
        <v>45</v>
      </c>
      <c r="H188" s="1" t="s">
        <v>306</v>
      </c>
      <c r="I188" s="1"/>
      <c r="J188" s="1">
        <v>1</v>
      </c>
      <c r="K188" s="3">
        <v>43.96</v>
      </c>
    </row>
    <row r="189" spans="1:11" x14ac:dyDescent="0.25">
      <c r="A189" s="1">
        <v>19252177</v>
      </c>
      <c r="B189" s="1">
        <v>33723</v>
      </c>
      <c r="C189" s="1">
        <v>6914303</v>
      </c>
      <c r="D189" s="2">
        <v>8004976616281</v>
      </c>
      <c r="E189" s="1" t="s">
        <v>307</v>
      </c>
      <c r="F189" s="1" t="s">
        <v>1</v>
      </c>
      <c r="G189" s="1" t="s">
        <v>11</v>
      </c>
      <c r="H189" s="1" t="s">
        <v>308</v>
      </c>
      <c r="I189" s="1"/>
      <c r="J189" s="1">
        <v>2</v>
      </c>
      <c r="K189" s="3">
        <v>150</v>
      </c>
    </row>
    <row r="190" spans="1:11" x14ac:dyDescent="0.25">
      <c r="A190" s="1">
        <v>19252178</v>
      </c>
      <c r="B190" s="1">
        <v>33723</v>
      </c>
      <c r="C190" s="1">
        <v>6914304</v>
      </c>
      <c r="D190" s="2">
        <v>8004976616311</v>
      </c>
      <c r="E190" s="1" t="s">
        <v>307</v>
      </c>
      <c r="F190" s="1" t="s">
        <v>1</v>
      </c>
      <c r="G190" s="1" t="s">
        <v>11</v>
      </c>
      <c r="H190" s="1" t="s">
        <v>308</v>
      </c>
      <c r="I190" s="1"/>
      <c r="J190" s="1">
        <v>1</v>
      </c>
      <c r="K190" s="3">
        <v>150</v>
      </c>
    </row>
    <row r="191" spans="1:11" x14ac:dyDescent="0.25">
      <c r="A191" s="1">
        <v>19252184</v>
      </c>
      <c r="B191" s="1">
        <v>33723</v>
      </c>
      <c r="C191" s="1">
        <v>6914310</v>
      </c>
      <c r="D191" s="2">
        <v>8004976624927</v>
      </c>
      <c r="E191" s="1" t="s">
        <v>307</v>
      </c>
      <c r="F191" s="1" t="s">
        <v>1</v>
      </c>
      <c r="G191" s="1" t="s">
        <v>11</v>
      </c>
      <c r="H191" s="1" t="s">
        <v>308</v>
      </c>
      <c r="I191" s="1"/>
      <c r="J191" s="1">
        <v>1</v>
      </c>
      <c r="K191" s="3">
        <v>150</v>
      </c>
    </row>
    <row r="192" spans="1:11" x14ac:dyDescent="0.25">
      <c r="A192" s="1">
        <v>19252186</v>
      </c>
      <c r="B192" s="1">
        <v>33723</v>
      </c>
      <c r="C192" s="1">
        <v>6914312</v>
      </c>
      <c r="D192" s="2">
        <v>8004976624958</v>
      </c>
      <c r="E192" s="1" t="s">
        <v>307</v>
      </c>
      <c r="F192" s="1" t="s">
        <v>1</v>
      </c>
      <c r="G192" s="1" t="s">
        <v>11</v>
      </c>
      <c r="H192" s="1" t="s">
        <v>309</v>
      </c>
      <c r="I192" s="1"/>
      <c r="J192" s="1">
        <v>3</v>
      </c>
      <c r="K192" s="3">
        <v>150</v>
      </c>
    </row>
    <row r="193" spans="1:11" x14ac:dyDescent="0.25">
      <c r="A193" s="1">
        <v>19252188</v>
      </c>
      <c r="B193" s="1">
        <v>33723</v>
      </c>
      <c r="C193" s="1">
        <v>6914314</v>
      </c>
      <c r="D193" s="2">
        <v>8004976625016</v>
      </c>
      <c r="E193" s="1" t="s">
        <v>310</v>
      </c>
      <c r="F193" s="1" t="s">
        <v>1</v>
      </c>
      <c r="G193" s="1" t="s">
        <v>11</v>
      </c>
      <c r="H193" s="1" t="s">
        <v>311</v>
      </c>
      <c r="I193" s="1"/>
      <c r="J193" s="1">
        <v>2</v>
      </c>
      <c r="K193" s="3">
        <v>150</v>
      </c>
    </row>
    <row r="194" spans="1:11" x14ac:dyDescent="0.25">
      <c r="A194" s="1">
        <v>19252190</v>
      </c>
      <c r="B194" s="1">
        <v>33723</v>
      </c>
      <c r="C194" s="1">
        <v>6914316</v>
      </c>
      <c r="D194" s="2">
        <v>8004976625023</v>
      </c>
      <c r="E194" s="1" t="s">
        <v>307</v>
      </c>
      <c r="F194" s="1" t="s">
        <v>1</v>
      </c>
      <c r="G194" s="1" t="s">
        <v>11</v>
      </c>
      <c r="H194" s="1" t="s">
        <v>308</v>
      </c>
      <c r="I194" s="1"/>
      <c r="J194" s="1">
        <v>1</v>
      </c>
      <c r="K194" s="3">
        <v>150</v>
      </c>
    </row>
    <row r="195" spans="1:11" x14ac:dyDescent="0.25">
      <c r="A195" s="1">
        <v>19252201</v>
      </c>
      <c r="B195" s="1">
        <v>33723</v>
      </c>
      <c r="C195" s="1">
        <v>6914327</v>
      </c>
      <c r="D195" s="2">
        <v>8004976615369</v>
      </c>
      <c r="E195" s="1" t="s">
        <v>307</v>
      </c>
      <c r="F195" s="1" t="s">
        <v>1</v>
      </c>
      <c r="G195" s="1" t="s">
        <v>11</v>
      </c>
      <c r="H195" s="1" t="s">
        <v>312</v>
      </c>
      <c r="I195" s="1"/>
      <c r="J195" s="1">
        <v>4</v>
      </c>
      <c r="K195" s="3">
        <v>122.4</v>
      </c>
    </row>
    <row r="196" spans="1:11" x14ac:dyDescent="0.25">
      <c r="A196" s="1">
        <v>19252216</v>
      </c>
      <c r="B196" s="1">
        <v>33723</v>
      </c>
      <c r="C196" s="1">
        <v>6914342</v>
      </c>
      <c r="D196" s="2">
        <v>8004976473891</v>
      </c>
      <c r="E196" s="1" t="s">
        <v>307</v>
      </c>
      <c r="F196" s="1" t="s">
        <v>1</v>
      </c>
      <c r="G196" s="1" t="s">
        <v>11</v>
      </c>
      <c r="H196" s="1" t="s">
        <v>313</v>
      </c>
      <c r="I196" s="1"/>
      <c r="J196" s="1">
        <v>1</v>
      </c>
      <c r="K196" s="3">
        <v>121.76</v>
      </c>
    </row>
    <row r="197" spans="1:11" x14ac:dyDescent="0.25">
      <c r="A197" s="1">
        <v>19252223</v>
      </c>
      <c r="B197" s="1">
        <v>33723</v>
      </c>
      <c r="C197" s="1">
        <v>6914349</v>
      </c>
      <c r="D197" s="2">
        <v>8004976502492</v>
      </c>
      <c r="E197" s="1" t="s">
        <v>310</v>
      </c>
      <c r="F197" s="1" t="s">
        <v>1</v>
      </c>
      <c r="G197" s="1" t="s">
        <v>11</v>
      </c>
      <c r="H197" s="1" t="s">
        <v>314</v>
      </c>
      <c r="I197" s="1"/>
      <c r="J197" s="1">
        <v>1</v>
      </c>
      <c r="K197" s="3">
        <v>95.6</v>
      </c>
    </row>
    <row r="198" spans="1:11" x14ac:dyDescent="0.25">
      <c r="A198" s="1">
        <v>19252236</v>
      </c>
      <c r="B198" s="1">
        <v>33723</v>
      </c>
      <c r="C198" s="1">
        <v>6914362</v>
      </c>
      <c r="D198" s="2">
        <v>8004976624996</v>
      </c>
      <c r="E198" s="1" t="s">
        <v>310</v>
      </c>
      <c r="F198" s="1" t="s">
        <v>1</v>
      </c>
      <c r="G198" s="1" t="s">
        <v>11</v>
      </c>
      <c r="H198" s="1" t="s">
        <v>315</v>
      </c>
      <c r="I198" s="1"/>
      <c r="J198" s="1">
        <v>2</v>
      </c>
      <c r="K198" s="3">
        <v>115.96</v>
      </c>
    </row>
    <row r="199" spans="1:11" x14ac:dyDescent="0.25">
      <c r="A199" s="1">
        <v>19252237</v>
      </c>
      <c r="B199" s="1">
        <v>33723</v>
      </c>
      <c r="C199" s="1">
        <v>6914363</v>
      </c>
      <c r="D199" s="2">
        <v>8004976603281</v>
      </c>
      <c r="E199" s="1" t="s">
        <v>307</v>
      </c>
      <c r="F199" s="1" t="s">
        <v>1</v>
      </c>
      <c r="G199" s="1" t="s">
        <v>11</v>
      </c>
      <c r="H199" s="1" t="s">
        <v>316</v>
      </c>
      <c r="I199" s="1"/>
      <c r="J199" s="1">
        <v>1</v>
      </c>
      <c r="K199" s="3">
        <v>95.6</v>
      </c>
    </row>
    <row r="200" spans="1:11" x14ac:dyDescent="0.25">
      <c r="A200" s="1">
        <v>19252248</v>
      </c>
      <c r="B200" s="1">
        <v>33723</v>
      </c>
      <c r="C200" s="1">
        <v>6914374</v>
      </c>
      <c r="D200" s="2">
        <v>8004976466350</v>
      </c>
      <c r="E200" s="1" t="s">
        <v>307</v>
      </c>
      <c r="F200" s="1" t="s">
        <v>1</v>
      </c>
      <c r="G200" s="1" t="s">
        <v>11</v>
      </c>
      <c r="H200" s="1" t="s">
        <v>317</v>
      </c>
      <c r="I200" s="1"/>
      <c r="J200" s="1">
        <v>1</v>
      </c>
      <c r="K200" s="3">
        <v>63</v>
      </c>
    </row>
    <row r="201" spans="1:11" x14ac:dyDescent="0.25">
      <c r="A201" s="1">
        <v>19252302</v>
      </c>
      <c r="B201" s="1">
        <v>33723</v>
      </c>
      <c r="C201" s="1">
        <v>6914428</v>
      </c>
      <c r="D201" s="2">
        <v>8004976628017</v>
      </c>
      <c r="E201" s="1" t="s">
        <v>307</v>
      </c>
      <c r="F201" s="1" t="s">
        <v>1</v>
      </c>
      <c r="G201" s="1" t="s">
        <v>11</v>
      </c>
      <c r="H201" s="1" t="s">
        <v>318</v>
      </c>
      <c r="I201" s="1"/>
      <c r="J201" s="1">
        <v>1</v>
      </c>
      <c r="K201" s="3">
        <v>36.159999999999997</v>
      </c>
    </row>
    <row r="202" spans="1:11" x14ac:dyDescent="0.25">
      <c r="A202" s="1">
        <v>19252308</v>
      </c>
      <c r="B202" s="1">
        <v>33723</v>
      </c>
      <c r="C202" s="1">
        <v>6914434</v>
      </c>
      <c r="D202" s="2">
        <v>8004976608262</v>
      </c>
      <c r="E202" s="1" t="s">
        <v>307</v>
      </c>
      <c r="F202" s="1" t="s">
        <v>1</v>
      </c>
      <c r="G202" s="1" t="s">
        <v>11</v>
      </c>
      <c r="H202" s="1" t="s">
        <v>319</v>
      </c>
      <c r="I202" s="1"/>
      <c r="J202" s="1">
        <v>1</v>
      </c>
      <c r="K202" s="3">
        <v>44.8</v>
      </c>
    </row>
    <row r="203" spans="1:11" x14ac:dyDescent="0.25">
      <c r="A203" s="1">
        <v>19252344</v>
      </c>
      <c r="B203" s="1">
        <v>33723</v>
      </c>
      <c r="C203" s="1">
        <v>6914470</v>
      </c>
      <c r="D203" s="2">
        <v>8004976473846</v>
      </c>
      <c r="E203" s="1" t="s">
        <v>307</v>
      </c>
      <c r="F203" s="1" t="s">
        <v>1</v>
      </c>
      <c r="G203" s="1" t="s">
        <v>11</v>
      </c>
      <c r="H203" s="1" t="s">
        <v>320</v>
      </c>
      <c r="I203" s="1"/>
      <c r="J203" s="1">
        <v>1</v>
      </c>
      <c r="K203" s="3">
        <v>32.96</v>
      </c>
    </row>
    <row r="204" spans="1:11" x14ac:dyDescent="0.25">
      <c r="A204" s="1">
        <v>19266649</v>
      </c>
      <c r="B204" s="1">
        <v>39053</v>
      </c>
      <c r="C204" s="1">
        <v>6916978</v>
      </c>
      <c r="D204" s="2">
        <v>3664944043089</v>
      </c>
      <c r="E204" s="1" t="s">
        <v>321</v>
      </c>
      <c r="F204" s="1" t="s">
        <v>1</v>
      </c>
      <c r="G204" s="1" t="s">
        <v>13</v>
      </c>
      <c r="H204" s="1" t="s">
        <v>322</v>
      </c>
      <c r="I204" s="1"/>
      <c r="J204" s="1">
        <v>1</v>
      </c>
      <c r="K204" s="3">
        <v>8.8000000000000007</v>
      </c>
    </row>
    <row r="205" spans="1:11" x14ac:dyDescent="0.25">
      <c r="A205" s="1">
        <v>19298000</v>
      </c>
      <c r="B205" s="1">
        <v>37889</v>
      </c>
      <c r="C205" s="1">
        <v>6924711</v>
      </c>
      <c r="D205" s="2">
        <v>4008431605302</v>
      </c>
      <c r="E205" s="1" t="s">
        <v>323</v>
      </c>
      <c r="F205" s="1" t="s">
        <v>1</v>
      </c>
      <c r="G205" s="1" t="s">
        <v>8</v>
      </c>
      <c r="H205" s="1" t="s">
        <v>324</v>
      </c>
      <c r="I205" s="1"/>
      <c r="J205" s="1">
        <v>1</v>
      </c>
      <c r="K205" s="3">
        <v>249.99</v>
      </c>
    </row>
    <row r="206" spans="1:11" x14ac:dyDescent="0.25">
      <c r="A206" s="1">
        <v>19325166</v>
      </c>
      <c r="B206" s="1">
        <v>34004</v>
      </c>
      <c r="C206" s="1">
        <v>6933684</v>
      </c>
      <c r="D206" s="2">
        <v>3664944070993</v>
      </c>
      <c r="E206" s="1" t="s">
        <v>179</v>
      </c>
      <c r="F206" s="1" t="s">
        <v>1</v>
      </c>
      <c r="G206" s="1" t="s">
        <v>70</v>
      </c>
      <c r="H206" s="1" t="s">
        <v>325</v>
      </c>
      <c r="I206" s="1"/>
      <c r="J206" s="1">
        <v>2</v>
      </c>
      <c r="K206" s="3">
        <v>33.799999999999997</v>
      </c>
    </row>
    <row r="207" spans="1:11" x14ac:dyDescent="0.25">
      <c r="A207" s="1">
        <v>19328125</v>
      </c>
      <c r="B207" s="1">
        <v>34011</v>
      </c>
      <c r="C207" s="1">
        <v>6935088</v>
      </c>
      <c r="D207" s="2">
        <v>3664944071068</v>
      </c>
      <c r="E207" s="1" t="s">
        <v>168</v>
      </c>
      <c r="F207" s="1" t="s">
        <v>1</v>
      </c>
      <c r="G207" s="1" t="s">
        <v>70</v>
      </c>
      <c r="H207" s="1" t="s">
        <v>326</v>
      </c>
      <c r="I207" s="1"/>
      <c r="J207" s="1">
        <v>12</v>
      </c>
      <c r="K207" s="3">
        <v>40.299999999999997</v>
      </c>
    </row>
    <row r="208" spans="1:11" x14ac:dyDescent="0.25">
      <c r="A208" s="1">
        <v>19328181</v>
      </c>
      <c r="B208" s="1">
        <v>34011</v>
      </c>
      <c r="C208" s="1">
        <v>6935144</v>
      </c>
      <c r="D208" s="2">
        <v>3664944060123</v>
      </c>
      <c r="E208" s="1" t="s">
        <v>179</v>
      </c>
      <c r="F208" s="1" t="s">
        <v>1</v>
      </c>
      <c r="G208" s="1" t="s">
        <v>19</v>
      </c>
      <c r="H208" s="1" t="s">
        <v>327</v>
      </c>
      <c r="I208" s="1"/>
      <c r="J208" s="1">
        <v>1</v>
      </c>
      <c r="K208" s="3">
        <v>87.8</v>
      </c>
    </row>
    <row r="209" spans="1:11" x14ac:dyDescent="0.25">
      <c r="A209" s="1">
        <v>19335934</v>
      </c>
      <c r="B209" s="1">
        <v>38557</v>
      </c>
      <c r="C209" s="1">
        <v>6091519</v>
      </c>
      <c r="D209" s="2">
        <v>8681181376874</v>
      </c>
      <c r="E209" s="1" t="s">
        <v>328</v>
      </c>
      <c r="F209" s="1" t="s">
        <v>1</v>
      </c>
      <c r="G209" s="1" t="s">
        <v>54</v>
      </c>
      <c r="H209" s="1" t="s">
        <v>329</v>
      </c>
      <c r="I209" s="1" t="s">
        <v>330</v>
      </c>
      <c r="J209" s="1">
        <v>2</v>
      </c>
      <c r="K209" s="3">
        <v>80</v>
      </c>
    </row>
    <row r="210" spans="1:11" x14ac:dyDescent="0.25">
      <c r="A210" s="1">
        <v>19335991</v>
      </c>
      <c r="B210" s="1">
        <v>38557</v>
      </c>
      <c r="C210" s="1">
        <v>6937863</v>
      </c>
      <c r="D210" s="2">
        <v>8681875161816</v>
      </c>
      <c r="E210" s="1" t="s">
        <v>328</v>
      </c>
      <c r="F210" s="1" t="s">
        <v>1</v>
      </c>
      <c r="G210" s="1" t="s">
        <v>54</v>
      </c>
      <c r="H210" s="1" t="s">
        <v>331</v>
      </c>
      <c r="I210" s="1" t="s">
        <v>330</v>
      </c>
      <c r="J210" s="1">
        <v>1</v>
      </c>
      <c r="K210" s="3">
        <v>80</v>
      </c>
    </row>
    <row r="211" spans="1:11" x14ac:dyDescent="0.25">
      <c r="A211" s="1">
        <v>19387967</v>
      </c>
      <c r="B211" s="1">
        <v>33050</v>
      </c>
      <c r="C211" s="1">
        <v>6953035</v>
      </c>
      <c r="D211" s="2">
        <v>4260578027069</v>
      </c>
      <c r="E211" s="1" t="s">
        <v>332</v>
      </c>
      <c r="F211" s="1" t="s">
        <v>1</v>
      </c>
      <c r="G211" s="1" t="s">
        <v>54</v>
      </c>
      <c r="H211" s="1" t="s">
        <v>333</v>
      </c>
      <c r="I211" s="1" t="s">
        <v>334</v>
      </c>
      <c r="J211" s="1">
        <v>2</v>
      </c>
      <c r="K211" s="3">
        <v>54.9</v>
      </c>
    </row>
    <row r="212" spans="1:11" x14ac:dyDescent="0.25">
      <c r="A212" s="1">
        <v>19403129</v>
      </c>
      <c r="B212" s="1">
        <v>40007</v>
      </c>
      <c r="C212" s="1">
        <v>6960670</v>
      </c>
      <c r="D212" s="2">
        <v>8681181920749</v>
      </c>
      <c r="E212" s="1" t="s">
        <v>335</v>
      </c>
      <c r="F212" s="1" t="s">
        <v>1</v>
      </c>
      <c r="G212" s="1" t="s">
        <v>70</v>
      </c>
      <c r="H212" s="1" t="s">
        <v>336</v>
      </c>
      <c r="I212" s="1"/>
      <c r="J212" s="1">
        <v>1</v>
      </c>
      <c r="K212" s="3">
        <v>55</v>
      </c>
    </row>
    <row r="213" spans="1:11" x14ac:dyDescent="0.25">
      <c r="A213" s="1">
        <v>19403130</v>
      </c>
      <c r="B213" s="1">
        <v>40007</v>
      </c>
      <c r="C213" s="1">
        <v>6960671</v>
      </c>
      <c r="D213" s="2">
        <v>8681181772706</v>
      </c>
      <c r="E213" s="1" t="s">
        <v>260</v>
      </c>
      <c r="F213" s="1" t="s">
        <v>1</v>
      </c>
      <c r="G213" s="1" t="s">
        <v>70</v>
      </c>
      <c r="H213" s="1" t="s">
        <v>337</v>
      </c>
      <c r="I213" s="1"/>
      <c r="J213" s="1">
        <v>1</v>
      </c>
      <c r="K213" s="3">
        <v>60</v>
      </c>
    </row>
    <row r="214" spans="1:11" x14ac:dyDescent="0.25">
      <c r="A214" s="1">
        <v>19408992</v>
      </c>
      <c r="B214" s="1">
        <v>39995</v>
      </c>
      <c r="C214" s="1">
        <v>6963372</v>
      </c>
      <c r="D214" s="2">
        <v>4008838247785</v>
      </c>
      <c r="E214" s="1" t="s">
        <v>7</v>
      </c>
      <c r="F214" s="1" t="s">
        <v>1</v>
      </c>
      <c r="G214" s="1" t="s">
        <v>13</v>
      </c>
      <c r="H214" s="1" t="s">
        <v>338</v>
      </c>
      <c r="I214" s="1"/>
      <c r="J214" s="1">
        <v>1</v>
      </c>
      <c r="K214" s="3">
        <v>29.99</v>
      </c>
    </row>
    <row r="215" spans="1:11" x14ac:dyDescent="0.25">
      <c r="A215" s="1">
        <v>19537223</v>
      </c>
      <c r="B215" s="1">
        <v>34778</v>
      </c>
      <c r="C215" s="1">
        <v>7006414</v>
      </c>
      <c r="D215" s="2">
        <v>4013833629641</v>
      </c>
      <c r="E215" s="1" t="s">
        <v>269</v>
      </c>
      <c r="F215" s="1" t="s">
        <v>1</v>
      </c>
      <c r="G215" s="1" t="s">
        <v>156</v>
      </c>
      <c r="H215" s="1" t="s">
        <v>339</v>
      </c>
      <c r="I215" s="1"/>
      <c r="J215" s="1">
        <v>2</v>
      </c>
      <c r="K215" s="3">
        <v>59.99</v>
      </c>
    </row>
    <row r="216" spans="1:11" x14ac:dyDescent="0.25">
      <c r="A216" s="1">
        <v>19537231</v>
      </c>
      <c r="B216" s="1">
        <v>34778</v>
      </c>
      <c r="C216" s="1">
        <v>7006422</v>
      </c>
      <c r="D216" s="2">
        <v>4013833024491</v>
      </c>
      <c r="E216" s="1" t="s">
        <v>269</v>
      </c>
      <c r="F216" s="1" t="s">
        <v>1</v>
      </c>
      <c r="G216" s="1" t="s">
        <v>156</v>
      </c>
      <c r="H216" s="1" t="s">
        <v>340</v>
      </c>
      <c r="I216" s="1"/>
      <c r="J216" s="1">
        <v>1</v>
      </c>
      <c r="K216" s="3">
        <v>59.99</v>
      </c>
    </row>
    <row r="217" spans="1:11" x14ac:dyDescent="0.25">
      <c r="A217" s="1">
        <v>19737570</v>
      </c>
      <c r="B217" s="1">
        <v>40192</v>
      </c>
      <c r="C217" s="1">
        <v>7065250</v>
      </c>
      <c r="D217" s="2">
        <v>3664944071051</v>
      </c>
      <c r="E217" s="1" t="s">
        <v>168</v>
      </c>
      <c r="F217" s="1" t="s">
        <v>1</v>
      </c>
      <c r="G217" s="1" t="s">
        <v>70</v>
      </c>
      <c r="H217" s="1" t="s">
        <v>341</v>
      </c>
      <c r="I217" s="1"/>
      <c r="J217" s="1">
        <v>3</v>
      </c>
      <c r="K217" s="3">
        <v>40.299999999999997</v>
      </c>
    </row>
    <row r="218" spans="1:11" x14ac:dyDescent="0.25">
      <c r="A218" s="1">
        <v>19737598</v>
      </c>
      <c r="B218" s="1">
        <v>40192</v>
      </c>
      <c r="C218" s="1">
        <v>7065278</v>
      </c>
      <c r="D218" s="2">
        <v>3664944059820</v>
      </c>
      <c r="E218" s="1" t="s">
        <v>168</v>
      </c>
      <c r="F218" s="1" t="s">
        <v>1</v>
      </c>
      <c r="G218" s="1" t="s">
        <v>19</v>
      </c>
      <c r="H218" s="1" t="s">
        <v>342</v>
      </c>
      <c r="I218" s="1"/>
      <c r="J218" s="1">
        <v>1</v>
      </c>
      <c r="K218" s="3">
        <v>191.3</v>
      </c>
    </row>
    <row r="219" spans="1:11" x14ac:dyDescent="0.25">
      <c r="A219" s="1">
        <v>19737617</v>
      </c>
      <c r="B219" s="1">
        <v>40192</v>
      </c>
      <c r="C219" s="1">
        <v>7065297</v>
      </c>
      <c r="D219" s="2">
        <v>3664944072652</v>
      </c>
      <c r="E219" s="1" t="s">
        <v>168</v>
      </c>
      <c r="F219" s="1" t="s">
        <v>1</v>
      </c>
      <c r="G219" s="1" t="s">
        <v>19</v>
      </c>
      <c r="H219" s="1" t="s">
        <v>343</v>
      </c>
      <c r="I219" s="1"/>
      <c r="J219" s="1">
        <v>2</v>
      </c>
      <c r="K219" s="3">
        <v>67.5</v>
      </c>
    </row>
    <row r="220" spans="1:11" x14ac:dyDescent="0.25">
      <c r="A220" s="1">
        <v>19737618</v>
      </c>
      <c r="B220" s="1">
        <v>40192</v>
      </c>
      <c r="C220" s="1">
        <v>7065298</v>
      </c>
      <c r="D220" s="2">
        <v>3664944072683</v>
      </c>
      <c r="E220" s="1" t="s">
        <v>168</v>
      </c>
      <c r="F220" s="1" t="s">
        <v>1</v>
      </c>
      <c r="G220" s="1" t="s">
        <v>19</v>
      </c>
      <c r="H220" s="1" t="s">
        <v>344</v>
      </c>
      <c r="I220" s="1"/>
      <c r="J220" s="1">
        <v>1</v>
      </c>
      <c r="K220" s="3">
        <v>56.3</v>
      </c>
    </row>
    <row r="221" spans="1:11" x14ac:dyDescent="0.25">
      <c r="A221" s="1">
        <v>19737679</v>
      </c>
      <c r="B221" s="1">
        <v>40192</v>
      </c>
      <c r="C221" s="1">
        <v>7065359</v>
      </c>
      <c r="D221" s="2">
        <v>3664944056638</v>
      </c>
      <c r="E221" s="1" t="s">
        <v>168</v>
      </c>
      <c r="F221" s="1" t="s">
        <v>1</v>
      </c>
      <c r="G221" s="1" t="s">
        <v>54</v>
      </c>
      <c r="H221" s="1" t="s">
        <v>345</v>
      </c>
      <c r="I221" s="1"/>
      <c r="J221" s="1">
        <v>2</v>
      </c>
      <c r="K221" s="3">
        <v>115</v>
      </c>
    </row>
    <row r="222" spans="1:11" x14ac:dyDescent="0.25">
      <c r="A222" s="1">
        <v>19737695</v>
      </c>
      <c r="B222" s="1">
        <v>40192</v>
      </c>
      <c r="C222" s="1">
        <v>7065375</v>
      </c>
      <c r="D222" s="2">
        <v>3664944056553</v>
      </c>
      <c r="E222" s="1" t="s">
        <v>179</v>
      </c>
      <c r="F222" s="1" t="s">
        <v>1</v>
      </c>
      <c r="G222" s="1" t="s">
        <v>54</v>
      </c>
      <c r="H222" s="1" t="s">
        <v>346</v>
      </c>
      <c r="I222" s="1"/>
      <c r="J222" s="1">
        <v>1</v>
      </c>
      <c r="K222" s="3">
        <v>157.5</v>
      </c>
    </row>
    <row r="223" spans="1:11" x14ac:dyDescent="0.25">
      <c r="A223" s="1">
        <v>19830332</v>
      </c>
      <c r="B223" s="1">
        <v>40445</v>
      </c>
      <c r="C223" s="1">
        <v>7086541</v>
      </c>
      <c r="D223" s="2">
        <v>8681181861240</v>
      </c>
      <c r="E223" s="1" t="s">
        <v>347</v>
      </c>
      <c r="F223" s="1" t="s">
        <v>1</v>
      </c>
      <c r="G223" s="1" t="s">
        <v>54</v>
      </c>
      <c r="H223" s="1" t="s">
        <v>348</v>
      </c>
      <c r="I223" s="1" t="s">
        <v>349</v>
      </c>
      <c r="J223" s="1">
        <v>1</v>
      </c>
      <c r="K223" s="3">
        <v>105</v>
      </c>
    </row>
    <row r="224" spans="1:11" x14ac:dyDescent="0.25">
      <c r="A224" s="1">
        <v>19916805</v>
      </c>
      <c r="B224" s="1">
        <v>40790</v>
      </c>
      <c r="C224" s="1">
        <v>7109237</v>
      </c>
      <c r="D224" s="2">
        <v>6459859838205</v>
      </c>
      <c r="E224" s="1" t="s">
        <v>158</v>
      </c>
      <c r="F224" s="1" t="s">
        <v>1</v>
      </c>
      <c r="G224" s="1" t="s">
        <v>156</v>
      </c>
      <c r="H224" s="1" t="s">
        <v>350</v>
      </c>
      <c r="I224" s="1"/>
      <c r="J224" s="1">
        <v>1</v>
      </c>
      <c r="K224" s="3">
        <v>80</v>
      </c>
    </row>
    <row r="225" spans="1:11" x14ac:dyDescent="0.25">
      <c r="A225" s="1">
        <v>19916806</v>
      </c>
      <c r="B225" s="1">
        <v>40790</v>
      </c>
      <c r="C225" s="1">
        <v>7109238</v>
      </c>
      <c r="D225" s="2">
        <v>6459859838229</v>
      </c>
      <c r="E225" s="1" t="s">
        <v>158</v>
      </c>
      <c r="F225" s="1" t="s">
        <v>1</v>
      </c>
      <c r="G225" s="1" t="s">
        <v>156</v>
      </c>
      <c r="H225" s="1" t="s">
        <v>351</v>
      </c>
      <c r="I225" s="1"/>
      <c r="J225" s="1">
        <v>1</v>
      </c>
      <c r="K225" s="3">
        <v>50</v>
      </c>
    </row>
    <row r="226" spans="1:11" x14ac:dyDescent="0.25">
      <c r="A226" s="1">
        <v>19916811</v>
      </c>
      <c r="B226" s="1">
        <v>40790</v>
      </c>
      <c r="C226" s="1">
        <v>7109243</v>
      </c>
      <c r="D226" s="2">
        <v>6459859838342</v>
      </c>
      <c r="E226" s="1" t="s">
        <v>158</v>
      </c>
      <c r="F226" s="1" t="s">
        <v>1</v>
      </c>
      <c r="G226" s="1" t="s">
        <v>156</v>
      </c>
      <c r="H226" s="1" t="s">
        <v>352</v>
      </c>
      <c r="I226" s="1"/>
      <c r="J226" s="1">
        <v>1</v>
      </c>
      <c r="K226" s="3">
        <v>80</v>
      </c>
    </row>
    <row r="227" spans="1:11" x14ac:dyDescent="0.25">
      <c r="A227" s="1">
        <v>19944186</v>
      </c>
      <c r="B227" s="1">
        <v>40096</v>
      </c>
      <c r="C227" s="1">
        <v>7116095</v>
      </c>
      <c r="D227" s="2">
        <v>4008033485685</v>
      </c>
      <c r="E227" s="1" t="s">
        <v>212</v>
      </c>
      <c r="F227" s="1" t="s">
        <v>1</v>
      </c>
      <c r="G227" s="1" t="s">
        <v>2</v>
      </c>
      <c r="H227" s="1" t="s">
        <v>353</v>
      </c>
      <c r="I227" s="1"/>
      <c r="J227" s="1">
        <v>1</v>
      </c>
      <c r="K227" s="3">
        <v>7.99</v>
      </c>
    </row>
    <row r="228" spans="1:11" x14ac:dyDescent="0.25">
      <c r="A228" s="1">
        <v>19977747</v>
      </c>
      <c r="B228" s="1">
        <v>40985</v>
      </c>
      <c r="C228" s="1">
        <v>6989393</v>
      </c>
      <c r="D228" s="2" t="s">
        <v>354</v>
      </c>
      <c r="E228" s="1" t="s">
        <v>226</v>
      </c>
      <c r="F228" s="1" t="s">
        <v>1</v>
      </c>
      <c r="G228" s="1" t="s">
        <v>54</v>
      </c>
      <c r="H228" s="1" t="s">
        <v>355</v>
      </c>
      <c r="I228" s="1"/>
      <c r="J228" s="1">
        <v>1</v>
      </c>
      <c r="K228" s="3">
        <v>149</v>
      </c>
    </row>
    <row r="229" spans="1:11" x14ac:dyDescent="0.25">
      <c r="A229" s="1">
        <v>19995296</v>
      </c>
      <c r="B229" s="1">
        <v>35572</v>
      </c>
      <c r="C229" s="1">
        <v>7131630</v>
      </c>
      <c r="D229" s="2">
        <v>8059973800645</v>
      </c>
      <c r="E229" s="1" t="s">
        <v>356</v>
      </c>
      <c r="F229" s="1" t="s">
        <v>1</v>
      </c>
      <c r="G229" s="1" t="s">
        <v>19</v>
      </c>
      <c r="H229" s="1" t="s">
        <v>357</v>
      </c>
      <c r="I229" s="1"/>
      <c r="J229" s="1">
        <v>1</v>
      </c>
      <c r="K229" s="3">
        <v>265</v>
      </c>
    </row>
    <row r="230" spans="1:11" x14ac:dyDescent="0.25">
      <c r="A230" s="1">
        <v>20042960</v>
      </c>
      <c r="B230" s="1">
        <v>40454</v>
      </c>
      <c r="C230" s="1">
        <v>7143517</v>
      </c>
      <c r="D230" s="2">
        <v>3664944080374</v>
      </c>
      <c r="E230" s="1" t="s">
        <v>358</v>
      </c>
      <c r="F230" s="1" t="s">
        <v>1</v>
      </c>
      <c r="G230" s="1" t="s">
        <v>19</v>
      </c>
      <c r="H230" s="1" t="s">
        <v>359</v>
      </c>
      <c r="I230" s="1"/>
      <c r="J230" s="1">
        <v>1</v>
      </c>
      <c r="K230" s="3">
        <v>112.5</v>
      </c>
    </row>
    <row r="231" spans="1:11" x14ac:dyDescent="0.25">
      <c r="A231" s="1">
        <v>20074669</v>
      </c>
      <c r="B231" s="1">
        <v>40451</v>
      </c>
      <c r="C231" s="1">
        <v>7152211</v>
      </c>
      <c r="D231" s="2">
        <v>8681875224559</v>
      </c>
      <c r="E231" s="1" t="s">
        <v>260</v>
      </c>
      <c r="F231" s="1" t="s">
        <v>1</v>
      </c>
      <c r="G231" s="1" t="s">
        <v>19</v>
      </c>
      <c r="H231" s="1" t="s">
        <v>360</v>
      </c>
      <c r="I231" s="1"/>
      <c r="J231" s="1">
        <v>1</v>
      </c>
      <c r="K231" s="3">
        <v>175</v>
      </c>
    </row>
    <row r="232" spans="1:11" x14ac:dyDescent="0.25">
      <c r="A232" s="1">
        <v>20074670</v>
      </c>
      <c r="B232" s="1">
        <v>40451</v>
      </c>
      <c r="C232" s="1">
        <v>7152212</v>
      </c>
      <c r="D232" s="2">
        <v>8681875268089</v>
      </c>
      <c r="E232" s="1" t="s">
        <v>260</v>
      </c>
      <c r="F232" s="1" t="s">
        <v>1</v>
      </c>
      <c r="G232" s="1" t="s">
        <v>8</v>
      </c>
      <c r="H232" s="1" t="s">
        <v>361</v>
      </c>
      <c r="I232" s="1"/>
      <c r="J232" s="1">
        <v>5</v>
      </c>
      <c r="K232" s="3">
        <v>456.91</v>
      </c>
    </row>
    <row r="233" spans="1:11" x14ac:dyDescent="0.25">
      <c r="A233" s="1">
        <v>20136168</v>
      </c>
      <c r="B233" s="1">
        <v>38910</v>
      </c>
      <c r="C233" s="1">
        <v>7171286</v>
      </c>
      <c r="D233" s="2">
        <v>6941057454757</v>
      </c>
      <c r="E233" s="1" t="s">
        <v>86</v>
      </c>
      <c r="F233" s="1" t="s">
        <v>1</v>
      </c>
      <c r="G233" s="1" t="s">
        <v>87</v>
      </c>
      <c r="H233" s="1" t="s">
        <v>362</v>
      </c>
      <c r="I233" s="1"/>
      <c r="J233" s="1">
        <v>3</v>
      </c>
      <c r="K233" s="3">
        <v>64.989999999999995</v>
      </c>
    </row>
    <row r="234" spans="1:11" x14ac:dyDescent="0.25">
      <c r="A234" s="1">
        <v>20154676</v>
      </c>
      <c r="B234" s="1">
        <v>40588</v>
      </c>
      <c r="C234" s="1">
        <v>7177166</v>
      </c>
      <c r="D234" s="2">
        <v>4020607629066</v>
      </c>
      <c r="E234" s="1" t="s">
        <v>99</v>
      </c>
      <c r="F234" s="1" t="s">
        <v>1</v>
      </c>
      <c r="G234" s="1" t="s">
        <v>11</v>
      </c>
      <c r="H234" s="1" t="s">
        <v>363</v>
      </c>
      <c r="I234" s="1"/>
      <c r="J234" s="1">
        <v>1</v>
      </c>
      <c r="K234" s="3">
        <v>11.9</v>
      </c>
    </row>
    <row r="235" spans="1:11" x14ac:dyDescent="0.25">
      <c r="A235" s="1">
        <v>20190897</v>
      </c>
      <c r="B235" s="1">
        <v>40429</v>
      </c>
      <c r="C235" s="1">
        <v>7185413</v>
      </c>
      <c r="D235" s="2">
        <v>4008838217443</v>
      </c>
      <c r="E235" s="1" t="s">
        <v>7</v>
      </c>
      <c r="F235" s="1" t="s">
        <v>1</v>
      </c>
      <c r="G235" s="1" t="s">
        <v>13</v>
      </c>
      <c r="H235" s="1" t="s">
        <v>364</v>
      </c>
      <c r="I235" s="1"/>
      <c r="J235" s="1">
        <v>2</v>
      </c>
      <c r="K235" s="3">
        <v>19.989999999999998</v>
      </c>
    </row>
    <row r="236" spans="1:11" x14ac:dyDescent="0.25">
      <c r="A236" s="1">
        <v>20191077</v>
      </c>
      <c r="B236" s="1">
        <v>40429</v>
      </c>
      <c r="C236" s="1">
        <v>7185593</v>
      </c>
      <c r="D236" s="2">
        <v>4008838120903</v>
      </c>
      <c r="E236" s="1" t="s">
        <v>7</v>
      </c>
      <c r="F236" s="1" t="s">
        <v>1</v>
      </c>
      <c r="G236" s="1" t="s">
        <v>8</v>
      </c>
      <c r="H236" s="1" t="s">
        <v>365</v>
      </c>
      <c r="I236" s="1"/>
      <c r="J236" s="1">
        <v>1</v>
      </c>
      <c r="K236" s="3">
        <v>9.98</v>
      </c>
    </row>
    <row r="237" spans="1:11" x14ac:dyDescent="0.25">
      <c r="A237" s="1">
        <v>20191500</v>
      </c>
      <c r="B237" s="1">
        <v>40433</v>
      </c>
      <c r="C237" s="1">
        <v>7185796</v>
      </c>
      <c r="D237" s="2">
        <v>4008838008676</v>
      </c>
      <c r="E237" s="1" t="s">
        <v>7</v>
      </c>
      <c r="F237" s="1" t="s">
        <v>1</v>
      </c>
      <c r="G237" s="1" t="s">
        <v>2</v>
      </c>
      <c r="H237" s="1" t="s">
        <v>366</v>
      </c>
      <c r="I237" s="1"/>
      <c r="J237" s="1">
        <v>1</v>
      </c>
      <c r="K237" s="3">
        <v>39.99</v>
      </c>
    </row>
    <row r="238" spans="1:11" x14ac:dyDescent="0.25">
      <c r="A238" s="1">
        <v>20207461</v>
      </c>
      <c r="B238" s="1">
        <v>40456</v>
      </c>
      <c r="C238" s="1">
        <v>7191261</v>
      </c>
      <c r="D238" s="2">
        <v>3664944060017</v>
      </c>
      <c r="E238" s="1" t="s">
        <v>168</v>
      </c>
      <c r="F238" s="1" t="s">
        <v>1</v>
      </c>
      <c r="G238" s="1" t="s">
        <v>19</v>
      </c>
      <c r="H238" s="1" t="s">
        <v>367</v>
      </c>
      <c r="I238" s="1"/>
      <c r="J238" s="1">
        <v>1</v>
      </c>
      <c r="K238" s="3">
        <v>132.80000000000001</v>
      </c>
    </row>
    <row r="239" spans="1:11" x14ac:dyDescent="0.25">
      <c r="A239" s="1">
        <v>20283002</v>
      </c>
      <c r="B239" s="1">
        <v>41282</v>
      </c>
      <c r="C239" s="1">
        <v>7214580</v>
      </c>
      <c r="D239" s="2">
        <v>100000382916</v>
      </c>
      <c r="E239" s="1" t="s">
        <v>368</v>
      </c>
      <c r="F239" s="1" t="s">
        <v>1</v>
      </c>
      <c r="G239" s="1" t="s">
        <v>8</v>
      </c>
      <c r="H239" s="1" t="s">
        <v>369</v>
      </c>
      <c r="I239" s="1"/>
      <c r="J239" s="1">
        <v>1</v>
      </c>
      <c r="K239" s="3">
        <v>53</v>
      </c>
    </row>
    <row r="240" spans="1:11" x14ac:dyDescent="0.25">
      <c r="A240" s="1">
        <v>20283078</v>
      </c>
      <c r="B240" s="1">
        <v>41282</v>
      </c>
      <c r="C240" s="1">
        <v>7214656</v>
      </c>
      <c r="D240" s="2">
        <v>100000385973</v>
      </c>
      <c r="E240" s="1" t="s">
        <v>231</v>
      </c>
      <c r="F240" s="1" t="s">
        <v>1</v>
      </c>
      <c r="G240" s="1" t="s">
        <v>70</v>
      </c>
      <c r="H240" s="1" t="s">
        <v>370</v>
      </c>
      <c r="I240" s="1"/>
      <c r="J240" s="1">
        <v>2</v>
      </c>
      <c r="K240" s="3">
        <v>90</v>
      </c>
    </row>
    <row r="241" spans="1:11" x14ac:dyDescent="0.25">
      <c r="A241" s="1">
        <v>20347465</v>
      </c>
      <c r="B241" s="1">
        <v>41918</v>
      </c>
      <c r="C241" s="1">
        <v>7233845</v>
      </c>
      <c r="D241" s="2">
        <v>3664944096870</v>
      </c>
      <c r="E241" s="1" t="s">
        <v>128</v>
      </c>
      <c r="F241" s="1" t="s">
        <v>1</v>
      </c>
      <c r="G241" s="1" t="s">
        <v>19</v>
      </c>
      <c r="H241" s="1" t="s">
        <v>371</v>
      </c>
      <c r="I241" s="1"/>
      <c r="J241" s="1">
        <v>1</v>
      </c>
      <c r="K241" s="3">
        <v>155.30000000000001</v>
      </c>
    </row>
    <row r="242" spans="1:11" x14ac:dyDescent="0.25">
      <c r="A242" s="1">
        <v>20347535</v>
      </c>
      <c r="B242" s="1">
        <v>41918</v>
      </c>
      <c r="C242" s="1">
        <v>7233915</v>
      </c>
      <c r="D242" s="2">
        <v>3664944086758</v>
      </c>
      <c r="E242" s="1" t="s">
        <v>128</v>
      </c>
      <c r="F242" s="1" t="s">
        <v>1</v>
      </c>
      <c r="G242" s="1" t="s">
        <v>11</v>
      </c>
      <c r="H242" s="1" t="s">
        <v>372</v>
      </c>
      <c r="I242" s="1"/>
      <c r="J242" s="1">
        <v>1</v>
      </c>
      <c r="K242" s="3">
        <v>26.8</v>
      </c>
    </row>
    <row r="243" spans="1:11" x14ac:dyDescent="0.25">
      <c r="A243" s="1">
        <v>20387619</v>
      </c>
      <c r="B243" s="1">
        <v>41599</v>
      </c>
      <c r="C243" s="1">
        <v>7086442</v>
      </c>
      <c r="D243" s="2">
        <v>8681875159448</v>
      </c>
      <c r="E243" s="1" t="s">
        <v>328</v>
      </c>
      <c r="F243" s="1" t="s">
        <v>1</v>
      </c>
      <c r="G243" s="1" t="s">
        <v>54</v>
      </c>
      <c r="H243" s="1" t="s">
        <v>373</v>
      </c>
      <c r="I243" s="1" t="s">
        <v>330</v>
      </c>
      <c r="J243" s="1">
        <v>1</v>
      </c>
      <c r="K243" s="3">
        <v>85</v>
      </c>
    </row>
    <row r="244" spans="1:11" x14ac:dyDescent="0.25">
      <c r="A244" s="1">
        <v>20387657</v>
      </c>
      <c r="B244" s="1">
        <v>41599</v>
      </c>
      <c r="C244" s="1">
        <v>7249358</v>
      </c>
      <c r="D244" s="2">
        <v>8681875163100</v>
      </c>
      <c r="E244" s="1" t="s">
        <v>347</v>
      </c>
      <c r="F244" s="1" t="s">
        <v>1</v>
      </c>
      <c r="G244" s="1" t="s">
        <v>54</v>
      </c>
      <c r="H244" s="1" t="s">
        <v>374</v>
      </c>
      <c r="I244" s="1" t="s">
        <v>330</v>
      </c>
      <c r="J244" s="1">
        <v>1</v>
      </c>
      <c r="K244" s="3">
        <v>85</v>
      </c>
    </row>
    <row r="245" spans="1:11" x14ac:dyDescent="0.25">
      <c r="A245" s="1">
        <v>20434255</v>
      </c>
      <c r="B245" s="1">
        <v>42629</v>
      </c>
      <c r="C245" s="1">
        <v>7263696</v>
      </c>
      <c r="D245" s="2">
        <v>3664944077954</v>
      </c>
      <c r="E245" s="1" t="s">
        <v>179</v>
      </c>
      <c r="F245" s="1" t="s">
        <v>1</v>
      </c>
      <c r="G245" s="1" t="s">
        <v>19</v>
      </c>
      <c r="H245" s="1" t="s">
        <v>375</v>
      </c>
      <c r="I245" s="1"/>
      <c r="J245" s="1">
        <v>1</v>
      </c>
      <c r="K245" s="3">
        <v>132.80000000000001</v>
      </c>
    </row>
    <row r="246" spans="1:11" x14ac:dyDescent="0.25">
      <c r="A246" s="1">
        <v>20512500</v>
      </c>
      <c r="B246" s="1">
        <v>41848</v>
      </c>
      <c r="C246" s="1">
        <v>7289104</v>
      </c>
      <c r="D246" s="2">
        <v>3664944077909</v>
      </c>
      <c r="E246" s="1" t="s">
        <v>153</v>
      </c>
      <c r="F246" s="1" t="s">
        <v>1</v>
      </c>
      <c r="G246" s="1" t="s">
        <v>19</v>
      </c>
      <c r="H246" s="1" t="s">
        <v>376</v>
      </c>
      <c r="I246" s="1"/>
      <c r="J246" s="1">
        <v>1</v>
      </c>
      <c r="K246" s="3">
        <v>240</v>
      </c>
    </row>
    <row r="247" spans="1:11" x14ac:dyDescent="0.25">
      <c r="A247" s="1">
        <v>20512547</v>
      </c>
      <c r="B247" s="1">
        <v>41848</v>
      </c>
      <c r="C247" s="1">
        <v>7289151</v>
      </c>
      <c r="D247" s="2">
        <v>3664944092575</v>
      </c>
      <c r="E247" s="1" t="s">
        <v>168</v>
      </c>
      <c r="F247" s="1" t="s">
        <v>1</v>
      </c>
      <c r="G247" s="1" t="s">
        <v>70</v>
      </c>
      <c r="H247" s="1" t="s">
        <v>377</v>
      </c>
      <c r="I247" s="1"/>
      <c r="J247" s="1">
        <v>1</v>
      </c>
      <c r="K247" s="3">
        <v>50</v>
      </c>
    </row>
    <row r="248" spans="1:11" x14ac:dyDescent="0.25">
      <c r="A248" s="1">
        <v>20711405</v>
      </c>
      <c r="B248" s="1">
        <v>7424</v>
      </c>
      <c r="C248" s="1">
        <v>7346599</v>
      </c>
      <c r="D248" s="2">
        <v>4008455016719</v>
      </c>
      <c r="E248" s="1" t="s">
        <v>378</v>
      </c>
      <c r="F248" s="1" t="s">
        <v>1</v>
      </c>
      <c r="G248" s="1" t="s">
        <v>13</v>
      </c>
      <c r="H248" s="1" t="s">
        <v>379</v>
      </c>
      <c r="I248" s="1"/>
      <c r="J248" s="1">
        <v>2</v>
      </c>
      <c r="K248" s="3">
        <v>3.99</v>
      </c>
    </row>
    <row r="249" spans="1:11" x14ac:dyDescent="0.25">
      <c r="A249" s="1">
        <v>20774985</v>
      </c>
      <c r="B249" s="1">
        <v>42962</v>
      </c>
      <c r="C249" s="1">
        <v>7359059</v>
      </c>
      <c r="D249" s="2">
        <v>6459859840062</v>
      </c>
      <c r="E249" s="1" t="s">
        <v>158</v>
      </c>
      <c r="F249" s="1" t="s">
        <v>1</v>
      </c>
      <c r="G249" s="1" t="s">
        <v>156</v>
      </c>
      <c r="H249" s="1" t="s">
        <v>380</v>
      </c>
      <c r="I249" s="1"/>
      <c r="J249" s="1">
        <v>4</v>
      </c>
      <c r="K249" s="3">
        <v>65</v>
      </c>
    </row>
    <row r="250" spans="1:11" x14ac:dyDescent="0.25">
      <c r="A250" s="1">
        <v>20775014</v>
      </c>
      <c r="B250" s="1">
        <v>42962</v>
      </c>
      <c r="C250" s="1">
        <v>7359088</v>
      </c>
      <c r="D250" s="2">
        <v>7689474653672</v>
      </c>
      <c r="E250" s="1" t="s">
        <v>158</v>
      </c>
      <c r="F250" s="1" t="s">
        <v>1</v>
      </c>
      <c r="G250" s="1" t="s">
        <v>156</v>
      </c>
      <c r="H250" s="1" t="s">
        <v>381</v>
      </c>
      <c r="I250" s="1"/>
      <c r="J250" s="1">
        <v>1</v>
      </c>
      <c r="K250" s="3">
        <v>55</v>
      </c>
    </row>
    <row r="251" spans="1:11" x14ac:dyDescent="0.25">
      <c r="A251" s="1">
        <v>20775021</v>
      </c>
      <c r="B251" s="1">
        <v>42962</v>
      </c>
      <c r="C251" s="1">
        <v>7359095</v>
      </c>
      <c r="D251" s="2">
        <v>6459859838601</v>
      </c>
      <c r="E251" s="1" t="s">
        <v>158</v>
      </c>
      <c r="F251" s="1" t="s">
        <v>1</v>
      </c>
      <c r="G251" s="1" t="s">
        <v>156</v>
      </c>
      <c r="H251" s="1" t="s">
        <v>382</v>
      </c>
      <c r="I251" s="1"/>
      <c r="J251" s="1">
        <v>1</v>
      </c>
      <c r="K251" s="3">
        <v>24.9</v>
      </c>
    </row>
    <row r="252" spans="1:11" x14ac:dyDescent="0.25">
      <c r="A252" s="1">
        <v>20816933</v>
      </c>
      <c r="B252" s="1">
        <v>40430</v>
      </c>
      <c r="C252" s="1">
        <v>7371342</v>
      </c>
      <c r="D252" s="2">
        <v>4008838260012</v>
      </c>
      <c r="E252" s="1" t="s">
        <v>7</v>
      </c>
      <c r="F252" s="1" t="s">
        <v>1</v>
      </c>
      <c r="G252" s="1" t="s">
        <v>8</v>
      </c>
      <c r="H252" s="1" t="s">
        <v>383</v>
      </c>
      <c r="I252" s="1"/>
      <c r="J252" s="1">
        <v>1</v>
      </c>
      <c r="K252" s="3">
        <v>34.99</v>
      </c>
    </row>
    <row r="253" spans="1:11" x14ac:dyDescent="0.25">
      <c r="A253" s="1">
        <v>20816952</v>
      </c>
      <c r="B253" s="1">
        <v>40430</v>
      </c>
      <c r="C253" s="1">
        <v>7371361</v>
      </c>
      <c r="D253" s="2">
        <v>4008838224519</v>
      </c>
      <c r="E253" s="1" t="s">
        <v>7</v>
      </c>
      <c r="F253" s="1" t="s">
        <v>1</v>
      </c>
      <c r="G253" s="1" t="s">
        <v>8</v>
      </c>
      <c r="H253" s="1" t="s">
        <v>384</v>
      </c>
      <c r="I253" s="1"/>
      <c r="J253" s="1">
        <v>2</v>
      </c>
      <c r="K253" s="3">
        <v>39.99</v>
      </c>
    </row>
    <row r="254" spans="1:11" x14ac:dyDescent="0.25">
      <c r="A254" s="1">
        <v>20817026</v>
      </c>
      <c r="B254" s="1">
        <v>40430</v>
      </c>
      <c r="C254" s="1">
        <v>7371435</v>
      </c>
      <c r="D254" s="2">
        <v>4008838128497</v>
      </c>
      <c r="E254" s="1" t="s">
        <v>7</v>
      </c>
      <c r="F254" s="1" t="s">
        <v>1</v>
      </c>
      <c r="G254" s="1" t="s">
        <v>8</v>
      </c>
      <c r="H254" s="1" t="s">
        <v>385</v>
      </c>
      <c r="I254" s="1"/>
      <c r="J254" s="1">
        <v>1</v>
      </c>
      <c r="K254" s="3">
        <v>9.98</v>
      </c>
    </row>
    <row r="255" spans="1:11" x14ac:dyDescent="0.25">
      <c r="A255" s="1">
        <v>20817034</v>
      </c>
      <c r="B255" s="1">
        <v>40430</v>
      </c>
      <c r="C255" s="1">
        <v>7371443</v>
      </c>
      <c r="D255" s="2">
        <v>4008838568965</v>
      </c>
      <c r="E255" s="1" t="s">
        <v>7</v>
      </c>
      <c r="F255" s="1" t="s">
        <v>1</v>
      </c>
      <c r="G255" s="1" t="s">
        <v>13</v>
      </c>
      <c r="H255" s="1" t="s">
        <v>386</v>
      </c>
      <c r="I255" s="1"/>
      <c r="J255" s="1">
        <v>1</v>
      </c>
      <c r="K255" s="3">
        <v>109.99</v>
      </c>
    </row>
    <row r="256" spans="1:11" x14ac:dyDescent="0.25">
      <c r="A256" s="1">
        <v>20817147</v>
      </c>
      <c r="B256" s="1">
        <v>40434</v>
      </c>
      <c r="C256" s="1">
        <v>7371556</v>
      </c>
      <c r="D256" s="2">
        <v>4008838279380</v>
      </c>
      <c r="E256" s="1" t="s">
        <v>7</v>
      </c>
      <c r="F256" s="1" t="s">
        <v>1</v>
      </c>
      <c r="G256" s="1" t="s">
        <v>82</v>
      </c>
      <c r="H256" s="1" t="s">
        <v>387</v>
      </c>
      <c r="I256" s="1"/>
      <c r="J256" s="1">
        <v>1</v>
      </c>
      <c r="K256" s="3">
        <v>9.99</v>
      </c>
    </row>
    <row r="257" spans="1:11" x14ac:dyDescent="0.25">
      <c r="A257" s="1">
        <v>20817154</v>
      </c>
      <c r="B257" s="1">
        <v>40434</v>
      </c>
      <c r="C257" s="1">
        <v>7371563</v>
      </c>
      <c r="D257" s="2">
        <v>4008838279526</v>
      </c>
      <c r="E257" s="1" t="s">
        <v>7</v>
      </c>
      <c r="F257" s="1" t="s">
        <v>1</v>
      </c>
      <c r="G257" s="1" t="s">
        <v>13</v>
      </c>
      <c r="H257" s="1" t="s">
        <v>388</v>
      </c>
      <c r="I257" s="1"/>
      <c r="J257" s="1">
        <v>3</v>
      </c>
      <c r="K257" s="3">
        <v>14.99</v>
      </c>
    </row>
    <row r="258" spans="1:11" x14ac:dyDescent="0.25">
      <c r="A258" s="1">
        <v>20822965</v>
      </c>
      <c r="B258" s="1">
        <v>42955</v>
      </c>
      <c r="C258" s="1">
        <v>7373715</v>
      </c>
      <c r="D258" s="2">
        <v>8681875050097</v>
      </c>
      <c r="E258" s="1" t="s">
        <v>335</v>
      </c>
      <c r="F258" s="1" t="s">
        <v>1</v>
      </c>
      <c r="G258" s="1" t="s">
        <v>70</v>
      </c>
      <c r="H258" s="1" t="s">
        <v>389</v>
      </c>
      <c r="I258" s="1"/>
      <c r="J258" s="1">
        <v>1</v>
      </c>
      <c r="K258" s="3">
        <v>260</v>
      </c>
    </row>
    <row r="259" spans="1:11" x14ac:dyDescent="0.25">
      <c r="A259" s="1">
        <v>20823010</v>
      </c>
      <c r="B259" s="1">
        <v>42955</v>
      </c>
      <c r="C259" s="1">
        <v>7373760</v>
      </c>
      <c r="D259" s="2">
        <v>8681875207934</v>
      </c>
      <c r="E259" s="1" t="s">
        <v>260</v>
      </c>
      <c r="F259" s="1" t="s">
        <v>1</v>
      </c>
      <c r="G259" s="1" t="s">
        <v>8</v>
      </c>
      <c r="H259" s="1" t="s">
        <v>390</v>
      </c>
      <c r="I259" s="1"/>
      <c r="J259" s="1">
        <v>1</v>
      </c>
      <c r="K259" s="3">
        <v>270</v>
      </c>
    </row>
    <row r="260" spans="1:11" x14ac:dyDescent="0.25">
      <c r="A260" s="1">
        <v>20823070</v>
      </c>
      <c r="B260" s="1">
        <v>42955</v>
      </c>
      <c r="C260" s="1">
        <v>7373820</v>
      </c>
      <c r="D260" s="2">
        <v>8681875072099</v>
      </c>
      <c r="E260" s="1" t="s">
        <v>260</v>
      </c>
      <c r="F260" s="1" t="s">
        <v>1</v>
      </c>
      <c r="G260" s="1" t="s">
        <v>19</v>
      </c>
      <c r="H260" s="1" t="s">
        <v>391</v>
      </c>
      <c r="I260" s="1"/>
      <c r="J260" s="1">
        <v>1</v>
      </c>
      <c r="K260" s="3">
        <v>185</v>
      </c>
    </row>
    <row r="261" spans="1:11" x14ac:dyDescent="0.25">
      <c r="A261" s="1">
        <v>20838916</v>
      </c>
      <c r="B261" s="1">
        <v>43237</v>
      </c>
      <c r="C261" s="1">
        <v>7378834</v>
      </c>
      <c r="D261" s="2">
        <v>8852310610101</v>
      </c>
      <c r="E261" s="1" t="s">
        <v>392</v>
      </c>
      <c r="F261" s="1" t="s">
        <v>1</v>
      </c>
      <c r="G261" s="1" t="s">
        <v>61</v>
      </c>
      <c r="H261" s="1" t="s">
        <v>393</v>
      </c>
      <c r="I261" s="1"/>
      <c r="J261" s="1">
        <v>1</v>
      </c>
      <c r="K261" s="3">
        <v>29.95</v>
      </c>
    </row>
    <row r="262" spans="1:11" x14ac:dyDescent="0.25">
      <c r="A262" s="1">
        <v>20839988</v>
      </c>
      <c r="B262" s="1">
        <v>43961</v>
      </c>
      <c r="C262" s="1">
        <v>7379665</v>
      </c>
      <c r="D262" s="2">
        <v>5703779161532</v>
      </c>
      <c r="E262" s="1" t="s">
        <v>394</v>
      </c>
      <c r="F262" s="1" t="s">
        <v>1</v>
      </c>
      <c r="G262" s="1" t="s">
        <v>11</v>
      </c>
      <c r="H262" s="1" t="s">
        <v>395</v>
      </c>
      <c r="I262" s="1"/>
      <c r="J262" s="1">
        <v>1</v>
      </c>
      <c r="K262" s="3">
        <v>39.9</v>
      </c>
    </row>
    <row r="263" spans="1:11" x14ac:dyDescent="0.25">
      <c r="A263" s="1">
        <v>20865140</v>
      </c>
      <c r="B263" s="1">
        <v>42072</v>
      </c>
      <c r="C263" s="1">
        <v>7386159</v>
      </c>
      <c r="D263" s="2">
        <v>3760093541329</v>
      </c>
      <c r="E263" s="1" t="s">
        <v>245</v>
      </c>
      <c r="F263" s="1" t="s">
        <v>1</v>
      </c>
      <c r="G263" s="1" t="s">
        <v>61</v>
      </c>
      <c r="H263" s="1" t="s">
        <v>396</v>
      </c>
      <c r="I263" s="1"/>
      <c r="J263" s="1">
        <v>2</v>
      </c>
      <c r="K263" s="3">
        <v>56.7</v>
      </c>
    </row>
    <row r="264" spans="1:11" x14ac:dyDescent="0.25">
      <c r="A264" s="1">
        <v>20865142</v>
      </c>
      <c r="B264" s="1">
        <v>42072</v>
      </c>
      <c r="C264" s="1">
        <v>7386161</v>
      </c>
      <c r="D264" s="2">
        <v>3760119734681</v>
      </c>
      <c r="E264" s="1" t="s">
        <v>245</v>
      </c>
      <c r="F264" s="1" t="s">
        <v>1</v>
      </c>
      <c r="G264" s="1" t="s">
        <v>61</v>
      </c>
      <c r="H264" s="1" t="s">
        <v>397</v>
      </c>
      <c r="I264" s="1"/>
      <c r="J264" s="1">
        <v>1</v>
      </c>
      <c r="K264" s="3">
        <v>89.7</v>
      </c>
    </row>
    <row r="265" spans="1:11" x14ac:dyDescent="0.25">
      <c r="A265" s="1">
        <v>20865171</v>
      </c>
      <c r="B265" s="1">
        <v>42072</v>
      </c>
      <c r="C265" s="1">
        <v>7386190</v>
      </c>
      <c r="D265" s="2">
        <v>3760119739884</v>
      </c>
      <c r="E265" s="1" t="s">
        <v>245</v>
      </c>
      <c r="F265" s="1" t="s">
        <v>1</v>
      </c>
      <c r="G265" s="1" t="s">
        <v>61</v>
      </c>
      <c r="H265" s="1" t="s">
        <v>398</v>
      </c>
      <c r="I265" s="1"/>
      <c r="J265" s="1">
        <v>1</v>
      </c>
      <c r="K265" s="3">
        <v>200.4</v>
      </c>
    </row>
    <row r="266" spans="1:11" x14ac:dyDescent="0.25">
      <c r="A266" s="1">
        <v>20865172</v>
      </c>
      <c r="B266" s="1">
        <v>42072</v>
      </c>
      <c r="C266" s="1">
        <v>7386191</v>
      </c>
      <c r="D266" s="2">
        <v>3760093540209</v>
      </c>
      <c r="E266" s="1" t="s">
        <v>245</v>
      </c>
      <c r="F266" s="1" t="s">
        <v>1</v>
      </c>
      <c r="G266" s="1" t="s">
        <v>61</v>
      </c>
      <c r="H266" s="1" t="s">
        <v>399</v>
      </c>
      <c r="I266" s="1"/>
      <c r="J266" s="1">
        <v>7</v>
      </c>
      <c r="K266" s="3">
        <v>258.76</v>
      </c>
    </row>
    <row r="267" spans="1:11" x14ac:dyDescent="0.25">
      <c r="A267" s="1">
        <v>20865173</v>
      </c>
      <c r="B267" s="1">
        <v>42072</v>
      </c>
      <c r="C267" s="1">
        <v>7386192</v>
      </c>
      <c r="D267" s="2">
        <v>3760093540216</v>
      </c>
      <c r="E267" s="1" t="s">
        <v>245</v>
      </c>
      <c r="F267" s="1" t="s">
        <v>1</v>
      </c>
      <c r="G267" s="1" t="s">
        <v>61</v>
      </c>
      <c r="H267" s="1" t="s">
        <v>400</v>
      </c>
      <c r="I267" s="1"/>
      <c r="J267" s="1">
        <v>1</v>
      </c>
      <c r="K267" s="3">
        <v>177</v>
      </c>
    </row>
    <row r="268" spans="1:11" x14ac:dyDescent="0.25">
      <c r="A268" s="1">
        <v>20865218</v>
      </c>
      <c r="B268" s="1">
        <v>42072</v>
      </c>
      <c r="C268" s="1">
        <v>7386237</v>
      </c>
      <c r="D268" s="2">
        <v>3760093540377</v>
      </c>
      <c r="E268" s="1" t="s">
        <v>245</v>
      </c>
      <c r="F268" s="1" t="s">
        <v>1</v>
      </c>
      <c r="G268" s="1" t="s">
        <v>61</v>
      </c>
      <c r="H268" s="1" t="s">
        <v>401</v>
      </c>
      <c r="I268" s="1"/>
      <c r="J268" s="1">
        <v>1</v>
      </c>
      <c r="K268" s="3">
        <v>38.700000000000003</v>
      </c>
    </row>
    <row r="269" spans="1:11" x14ac:dyDescent="0.25">
      <c r="A269" s="1">
        <v>20865222</v>
      </c>
      <c r="B269" s="1">
        <v>42072</v>
      </c>
      <c r="C269" s="1">
        <v>7386241</v>
      </c>
      <c r="D269" s="2">
        <v>3760093540339</v>
      </c>
      <c r="E269" s="1" t="s">
        <v>245</v>
      </c>
      <c r="F269" s="1" t="s">
        <v>1</v>
      </c>
      <c r="G269" s="1" t="s">
        <v>61</v>
      </c>
      <c r="H269" s="1" t="s">
        <v>402</v>
      </c>
      <c r="I269" s="1"/>
      <c r="J269" s="1">
        <v>1</v>
      </c>
      <c r="K269" s="3">
        <v>20.7</v>
      </c>
    </row>
    <row r="270" spans="1:11" x14ac:dyDescent="0.25">
      <c r="A270" s="1">
        <v>20865223</v>
      </c>
      <c r="B270" s="1">
        <v>42072</v>
      </c>
      <c r="C270" s="1">
        <v>7386242</v>
      </c>
      <c r="D270" s="2">
        <v>3760119733059</v>
      </c>
      <c r="E270" s="1" t="s">
        <v>243</v>
      </c>
      <c r="F270" s="1" t="s">
        <v>1</v>
      </c>
      <c r="G270" s="1" t="s">
        <v>61</v>
      </c>
      <c r="H270" s="1" t="s">
        <v>403</v>
      </c>
      <c r="I270" s="1"/>
      <c r="J270" s="1">
        <v>1</v>
      </c>
      <c r="K270" s="3">
        <v>35.700000000000003</v>
      </c>
    </row>
    <row r="271" spans="1:11" x14ac:dyDescent="0.25">
      <c r="A271" s="1">
        <v>20865224</v>
      </c>
      <c r="B271" s="1">
        <v>42072</v>
      </c>
      <c r="C271" s="1">
        <v>7386243</v>
      </c>
      <c r="D271" s="2">
        <v>3760093540346</v>
      </c>
      <c r="E271" s="1" t="s">
        <v>243</v>
      </c>
      <c r="F271" s="1" t="s">
        <v>1</v>
      </c>
      <c r="G271" s="1" t="s">
        <v>61</v>
      </c>
      <c r="H271" s="1" t="s">
        <v>404</v>
      </c>
      <c r="I271" s="1"/>
      <c r="J271" s="1">
        <v>1</v>
      </c>
      <c r="K271" s="3">
        <v>56.7</v>
      </c>
    </row>
    <row r="272" spans="1:11" x14ac:dyDescent="0.25">
      <c r="A272" s="1">
        <v>20865227</v>
      </c>
      <c r="B272" s="1">
        <v>42072</v>
      </c>
      <c r="C272" s="1">
        <v>7386246</v>
      </c>
      <c r="D272" s="2">
        <v>3760093540384</v>
      </c>
      <c r="E272" s="1" t="s">
        <v>243</v>
      </c>
      <c r="F272" s="1" t="s">
        <v>1</v>
      </c>
      <c r="G272" s="1" t="s">
        <v>61</v>
      </c>
      <c r="H272" s="1" t="s">
        <v>405</v>
      </c>
      <c r="I272" s="1"/>
      <c r="J272" s="1">
        <v>3</v>
      </c>
      <c r="K272" s="3">
        <v>38.700000000000003</v>
      </c>
    </row>
    <row r="273" spans="1:11" x14ac:dyDescent="0.25">
      <c r="A273" s="1">
        <v>20865228</v>
      </c>
      <c r="B273" s="1">
        <v>42072</v>
      </c>
      <c r="C273" s="1">
        <v>7386247</v>
      </c>
      <c r="D273" s="2">
        <v>3760093540391</v>
      </c>
      <c r="E273" s="1" t="s">
        <v>243</v>
      </c>
      <c r="F273" s="1" t="s">
        <v>1</v>
      </c>
      <c r="G273" s="1" t="s">
        <v>61</v>
      </c>
      <c r="H273" s="1" t="s">
        <v>406</v>
      </c>
      <c r="I273" s="1"/>
      <c r="J273" s="1">
        <v>1</v>
      </c>
      <c r="K273" s="3">
        <v>29.7</v>
      </c>
    </row>
    <row r="274" spans="1:11" x14ac:dyDescent="0.25">
      <c r="A274" s="1">
        <v>20865229</v>
      </c>
      <c r="B274" s="1">
        <v>42072</v>
      </c>
      <c r="C274" s="1">
        <v>7386248</v>
      </c>
      <c r="D274" s="2">
        <v>3760093540407</v>
      </c>
      <c r="E274" s="1" t="s">
        <v>243</v>
      </c>
      <c r="F274" s="1" t="s">
        <v>1</v>
      </c>
      <c r="G274" s="1" t="s">
        <v>61</v>
      </c>
      <c r="H274" s="1" t="s">
        <v>407</v>
      </c>
      <c r="I274" s="1"/>
      <c r="J274" s="1">
        <v>1</v>
      </c>
      <c r="K274" s="3">
        <v>42</v>
      </c>
    </row>
    <row r="275" spans="1:11" x14ac:dyDescent="0.25">
      <c r="A275" s="1">
        <v>20865230</v>
      </c>
      <c r="B275" s="1">
        <v>42072</v>
      </c>
      <c r="C275" s="1">
        <v>7386249</v>
      </c>
      <c r="D275" s="2">
        <v>3760093540414</v>
      </c>
      <c r="E275" s="1" t="s">
        <v>243</v>
      </c>
      <c r="F275" s="1" t="s">
        <v>1</v>
      </c>
      <c r="G275" s="1" t="s">
        <v>61</v>
      </c>
      <c r="H275" s="1" t="s">
        <v>408</v>
      </c>
      <c r="I275" s="1"/>
      <c r="J275" s="1">
        <v>1</v>
      </c>
      <c r="K275" s="3">
        <v>50.7</v>
      </c>
    </row>
    <row r="276" spans="1:11" x14ac:dyDescent="0.25">
      <c r="A276" s="1">
        <v>20865231</v>
      </c>
      <c r="B276" s="1">
        <v>42072</v>
      </c>
      <c r="C276" s="1">
        <v>7386250</v>
      </c>
      <c r="D276" s="2">
        <v>3760093540421</v>
      </c>
      <c r="E276" s="1" t="s">
        <v>243</v>
      </c>
      <c r="F276" s="1" t="s">
        <v>1</v>
      </c>
      <c r="G276" s="1" t="s">
        <v>61</v>
      </c>
      <c r="H276" s="1" t="s">
        <v>409</v>
      </c>
      <c r="I276" s="1"/>
      <c r="J276" s="1">
        <v>1</v>
      </c>
      <c r="K276" s="3">
        <v>29.7</v>
      </c>
    </row>
    <row r="277" spans="1:11" x14ac:dyDescent="0.25">
      <c r="A277" s="1">
        <v>20865237</v>
      </c>
      <c r="B277" s="1">
        <v>42072</v>
      </c>
      <c r="C277" s="1">
        <v>7386256</v>
      </c>
      <c r="D277" s="2">
        <v>3760093540025</v>
      </c>
      <c r="E277" s="1" t="s">
        <v>243</v>
      </c>
      <c r="F277" s="1" t="s">
        <v>1</v>
      </c>
      <c r="G277" s="1" t="s">
        <v>61</v>
      </c>
      <c r="H277" s="1" t="s">
        <v>410</v>
      </c>
      <c r="I277" s="1"/>
      <c r="J277" s="1">
        <v>1</v>
      </c>
      <c r="K277" s="3">
        <v>43.5</v>
      </c>
    </row>
    <row r="278" spans="1:11" x14ac:dyDescent="0.25">
      <c r="A278" s="1">
        <v>20865255</v>
      </c>
      <c r="B278" s="1">
        <v>42072</v>
      </c>
      <c r="C278" s="1">
        <v>7386274</v>
      </c>
      <c r="D278" s="2">
        <v>3760093540551</v>
      </c>
      <c r="E278" s="1" t="s">
        <v>243</v>
      </c>
      <c r="F278" s="1" t="s">
        <v>1</v>
      </c>
      <c r="G278" s="1" t="s">
        <v>61</v>
      </c>
      <c r="H278" s="1" t="s">
        <v>411</v>
      </c>
      <c r="I278" s="1"/>
      <c r="J278" s="1">
        <v>3</v>
      </c>
      <c r="K278" s="3">
        <v>51.12</v>
      </c>
    </row>
    <row r="279" spans="1:11" x14ac:dyDescent="0.25">
      <c r="A279" s="1">
        <v>20865258</v>
      </c>
      <c r="B279" s="1">
        <v>42072</v>
      </c>
      <c r="C279" s="1">
        <v>7386277</v>
      </c>
      <c r="D279" s="2">
        <v>3760093541114</v>
      </c>
      <c r="E279" s="1" t="s">
        <v>243</v>
      </c>
      <c r="F279" s="1" t="s">
        <v>1</v>
      </c>
      <c r="G279" s="1" t="s">
        <v>61</v>
      </c>
      <c r="H279" s="1" t="s">
        <v>412</v>
      </c>
      <c r="I279" s="1"/>
      <c r="J279" s="1">
        <v>1</v>
      </c>
      <c r="K279" s="3">
        <v>66.64</v>
      </c>
    </row>
    <row r="280" spans="1:11" x14ac:dyDescent="0.25">
      <c r="A280" s="1">
        <v>20865263</v>
      </c>
      <c r="B280" s="1">
        <v>42072</v>
      </c>
      <c r="C280" s="1">
        <v>7386282</v>
      </c>
      <c r="D280" s="2">
        <v>3760093540575</v>
      </c>
      <c r="E280" s="1" t="s">
        <v>243</v>
      </c>
      <c r="F280" s="1" t="s">
        <v>1</v>
      </c>
      <c r="G280" s="1" t="s">
        <v>61</v>
      </c>
      <c r="H280" s="1" t="s">
        <v>413</v>
      </c>
      <c r="I280" s="1"/>
      <c r="J280" s="1">
        <v>1</v>
      </c>
      <c r="K280" s="3">
        <v>61.2</v>
      </c>
    </row>
    <row r="281" spans="1:11" x14ac:dyDescent="0.25">
      <c r="A281" s="1">
        <v>20888374</v>
      </c>
      <c r="B281" s="1">
        <v>43214</v>
      </c>
      <c r="C281" s="1">
        <v>7392549</v>
      </c>
      <c r="D281" s="2">
        <v>8004976622091</v>
      </c>
      <c r="E281" s="1" t="s">
        <v>307</v>
      </c>
      <c r="F281" s="1" t="s">
        <v>1</v>
      </c>
      <c r="G281" s="1" t="s">
        <v>11</v>
      </c>
      <c r="H281" s="1" t="s">
        <v>414</v>
      </c>
      <c r="I281" s="1"/>
      <c r="J281" s="1">
        <v>3</v>
      </c>
      <c r="K281" s="3">
        <v>121.32</v>
      </c>
    </row>
    <row r="282" spans="1:11" x14ac:dyDescent="0.25">
      <c r="A282" s="1">
        <v>20888375</v>
      </c>
      <c r="B282" s="1">
        <v>43214</v>
      </c>
      <c r="C282" s="1">
        <v>7392550</v>
      </c>
      <c r="D282" s="2">
        <v>8004976624842</v>
      </c>
      <c r="E282" s="1" t="s">
        <v>307</v>
      </c>
      <c r="F282" s="1" t="s">
        <v>1</v>
      </c>
      <c r="G282" s="1" t="s">
        <v>11</v>
      </c>
      <c r="H282" s="1" t="s">
        <v>308</v>
      </c>
      <c r="I282" s="1"/>
      <c r="J282" s="1">
        <v>1</v>
      </c>
      <c r="K282" s="3">
        <v>154</v>
      </c>
    </row>
    <row r="283" spans="1:11" x14ac:dyDescent="0.25">
      <c r="A283" s="1">
        <v>20888388</v>
      </c>
      <c r="B283" s="1">
        <v>43214</v>
      </c>
      <c r="C283" s="1">
        <v>7392563</v>
      </c>
      <c r="D283" s="2">
        <v>8004976625030</v>
      </c>
      <c r="E283" s="1" t="s">
        <v>310</v>
      </c>
      <c r="F283" s="1" t="s">
        <v>1</v>
      </c>
      <c r="G283" s="1" t="s">
        <v>11</v>
      </c>
      <c r="H283" s="1" t="s">
        <v>415</v>
      </c>
      <c r="I283" s="1"/>
      <c r="J283" s="1">
        <v>7</v>
      </c>
      <c r="K283" s="3">
        <v>154</v>
      </c>
    </row>
    <row r="284" spans="1:11" x14ac:dyDescent="0.25">
      <c r="A284" s="1">
        <v>20888395</v>
      </c>
      <c r="B284" s="1">
        <v>43214</v>
      </c>
      <c r="C284" s="1">
        <v>7392570</v>
      </c>
      <c r="D284" s="2">
        <v>8004976634094</v>
      </c>
      <c r="E284" s="1" t="s">
        <v>310</v>
      </c>
      <c r="F284" s="1" t="s">
        <v>1</v>
      </c>
      <c r="G284" s="1" t="s">
        <v>11</v>
      </c>
      <c r="H284" s="1" t="s">
        <v>416</v>
      </c>
      <c r="I284" s="1"/>
      <c r="J284" s="1">
        <v>1</v>
      </c>
      <c r="K284" s="3">
        <v>95.6</v>
      </c>
    </row>
    <row r="285" spans="1:11" x14ac:dyDescent="0.25">
      <c r="A285" s="1">
        <v>20888400</v>
      </c>
      <c r="B285" s="1">
        <v>43214</v>
      </c>
      <c r="C285" s="1">
        <v>7392575</v>
      </c>
      <c r="D285" s="2">
        <v>8004976634056</v>
      </c>
      <c r="E285" s="1" t="s">
        <v>310</v>
      </c>
      <c r="F285" s="1" t="s">
        <v>1</v>
      </c>
      <c r="G285" s="1" t="s">
        <v>11</v>
      </c>
      <c r="H285" s="1" t="s">
        <v>417</v>
      </c>
      <c r="I285" s="1"/>
      <c r="J285" s="1">
        <v>1</v>
      </c>
      <c r="K285" s="3">
        <v>99.6</v>
      </c>
    </row>
    <row r="286" spans="1:11" x14ac:dyDescent="0.25">
      <c r="A286" s="1">
        <v>20888406</v>
      </c>
      <c r="B286" s="1">
        <v>43214</v>
      </c>
      <c r="C286" s="1">
        <v>7392581</v>
      </c>
      <c r="D286" s="2">
        <v>8004976624965</v>
      </c>
      <c r="E286" s="1" t="s">
        <v>307</v>
      </c>
      <c r="F286" s="1" t="s">
        <v>1</v>
      </c>
      <c r="G286" s="1" t="s">
        <v>11</v>
      </c>
      <c r="H286" s="1" t="s">
        <v>418</v>
      </c>
      <c r="I286" s="1"/>
      <c r="J286" s="1">
        <v>2</v>
      </c>
      <c r="K286" s="3">
        <v>123.2</v>
      </c>
    </row>
    <row r="287" spans="1:11" x14ac:dyDescent="0.25">
      <c r="A287" s="1">
        <v>20888424</v>
      </c>
      <c r="B287" s="1">
        <v>43214</v>
      </c>
      <c r="C287" s="1">
        <v>7392599</v>
      </c>
      <c r="D287" s="2">
        <v>8004976395827</v>
      </c>
      <c r="E287" s="1" t="s">
        <v>307</v>
      </c>
      <c r="F287" s="1" t="s">
        <v>1</v>
      </c>
      <c r="G287" s="1" t="s">
        <v>11</v>
      </c>
      <c r="H287" s="1" t="s">
        <v>419</v>
      </c>
      <c r="I287" s="1"/>
      <c r="J287" s="1">
        <v>1</v>
      </c>
      <c r="K287" s="3">
        <v>121.32</v>
      </c>
    </row>
    <row r="288" spans="1:11" x14ac:dyDescent="0.25">
      <c r="A288" s="1">
        <v>20888528</v>
      </c>
      <c r="B288" s="1">
        <v>43214</v>
      </c>
      <c r="C288" s="1">
        <v>7392703</v>
      </c>
      <c r="D288" s="2">
        <v>8004976503949</v>
      </c>
      <c r="E288" s="1" t="s">
        <v>307</v>
      </c>
      <c r="F288" s="1" t="s">
        <v>1</v>
      </c>
      <c r="G288" s="1" t="s">
        <v>82</v>
      </c>
      <c r="H288" s="1" t="s">
        <v>420</v>
      </c>
      <c r="I288" s="1"/>
      <c r="J288" s="1">
        <v>1</v>
      </c>
      <c r="K288" s="3">
        <v>17.64</v>
      </c>
    </row>
    <row r="289" spans="1:11" x14ac:dyDescent="0.25">
      <c r="A289" s="1">
        <v>20953555</v>
      </c>
      <c r="B289" s="1">
        <v>42307</v>
      </c>
      <c r="C289" s="1">
        <v>7411209</v>
      </c>
      <c r="D289" s="2">
        <v>642872291522</v>
      </c>
      <c r="E289" s="1" t="s">
        <v>421</v>
      </c>
      <c r="F289" s="1" t="s">
        <v>1</v>
      </c>
      <c r="G289" s="1" t="s">
        <v>112</v>
      </c>
      <c r="H289" s="1" t="s">
        <v>422</v>
      </c>
      <c r="I289" s="1"/>
      <c r="J289" s="1">
        <v>1</v>
      </c>
      <c r="K289" s="3">
        <v>47</v>
      </c>
    </row>
    <row r="290" spans="1:11" x14ac:dyDescent="0.25">
      <c r="A290" s="1">
        <v>20977163</v>
      </c>
      <c r="B290" s="1">
        <v>43302</v>
      </c>
      <c r="C290" s="1">
        <v>7418379</v>
      </c>
      <c r="D290" s="2">
        <v>5413184690083</v>
      </c>
      <c r="E290" s="1" t="s">
        <v>423</v>
      </c>
      <c r="F290" s="1" t="s">
        <v>1</v>
      </c>
      <c r="G290" s="1" t="s">
        <v>118</v>
      </c>
      <c r="H290" s="1" t="s">
        <v>424</v>
      </c>
      <c r="I290" s="1"/>
      <c r="J290" s="1">
        <v>1</v>
      </c>
      <c r="K290" s="3">
        <v>26</v>
      </c>
    </row>
    <row r="291" spans="1:11" x14ac:dyDescent="0.25">
      <c r="A291" s="1">
        <v>20977594</v>
      </c>
      <c r="B291" s="1">
        <v>41389</v>
      </c>
      <c r="C291" s="1">
        <v>7418649</v>
      </c>
      <c r="D291" s="2">
        <v>8434169254561</v>
      </c>
      <c r="E291" s="1" t="s">
        <v>208</v>
      </c>
      <c r="F291" s="1" t="s">
        <v>1</v>
      </c>
      <c r="G291" s="1" t="s">
        <v>70</v>
      </c>
      <c r="H291" s="1" t="s">
        <v>425</v>
      </c>
      <c r="I291" s="1"/>
      <c r="J291" s="1">
        <v>1</v>
      </c>
      <c r="K291" s="3">
        <v>20</v>
      </c>
    </row>
    <row r="292" spans="1:11" x14ac:dyDescent="0.25">
      <c r="A292" s="1">
        <v>20990997</v>
      </c>
      <c r="B292" s="1">
        <v>41353</v>
      </c>
      <c r="C292" s="1">
        <v>7422203</v>
      </c>
      <c r="D292" s="2">
        <v>4029599075448</v>
      </c>
      <c r="E292" s="1" t="s">
        <v>426</v>
      </c>
      <c r="F292" s="1" t="s">
        <v>1</v>
      </c>
      <c r="G292" s="1" t="s">
        <v>61</v>
      </c>
      <c r="H292" s="1" t="s">
        <v>427</v>
      </c>
      <c r="I292" s="1"/>
      <c r="J292" s="1">
        <v>1</v>
      </c>
      <c r="K292" s="3">
        <v>499</v>
      </c>
    </row>
    <row r="293" spans="1:11" x14ac:dyDescent="0.25">
      <c r="A293" s="1">
        <v>20995222</v>
      </c>
      <c r="B293" s="1">
        <v>41849</v>
      </c>
      <c r="C293" s="1">
        <v>7424734</v>
      </c>
      <c r="D293" s="2">
        <v>3664944077916</v>
      </c>
      <c r="E293" s="1" t="s">
        <v>153</v>
      </c>
      <c r="F293" s="1" t="s">
        <v>1</v>
      </c>
      <c r="G293" s="1" t="s">
        <v>19</v>
      </c>
      <c r="H293" s="1" t="s">
        <v>428</v>
      </c>
      <c r="I293" s="1"/>
      <c r="J293" s="1">
        <v>1</v>
      </c>
      <c r="K293" s="3">
        <v>198</v>
      </c>
    </row>
    <row r="294" spans="1:11" x14ac:dyDescent="0.25">
      <c r="A294" s="1">
        <v>21116230</v>
      </c>
      <c r="B294" s="1">
        <v>44791</v>
      </c>
      <c r="C294" s="1">
        <v>7459295</v>
      </c>
      <c r="D294" s="2">
        <v>3700407999446</v>
      </c>
      <c r="E294" s="1" t="s">
        <v>188</v>
      </c>
      <c r="F294" s="1" t="s">
        <v>1</v>
      </c>
      <c r="G294" s="1" t="s">
        <v>11</v>
      </c>
      <c r="H294" s="1" t="s">
        <v>429</v>
      </c>
      <c r="I294" s="1"/>
      <c r="J294" s="1">
        <v>1</v>
      </c>
      <c r="K294" s="3">
        <v>45.9</v>
      </c>
    </row>
    <row r="295" spans="1:11" x14ac:dyDescent="0.25">
      <c r="A295" s="1">
        <v>21140045</v>
      </c>
      <c r="B295" s="1">
        <v>40417</v>
      </c>
      <c r="C295" s="1">
        <v>7466259</v>
      </c>
      <c r="D295" s="2">
        <v>7391482035578</v>
      </c>
      <c r="E295" s="1" t="s">
        <v>228</v>
      </c>
      <c r="F295" s="1" t="s">
        <v>1</v>
      </c>
      <c r="G295" s="1" t="s">
        <v>70</v>
      </c>
      <c r="H295" s="1" t="s">
        <v>430</v>
      </c>
      <c r="I295" s="1"/>
      <c r="J295" s="1">
        <v>1</v>
      </c>
      <c r="K295" s="3">
        <v>34.42</v>
      </c>
    </row>
    <row r="296" spans="1:11" x14ac:dyDescent="0.25">
      <c r="A296" s="1">
        <v>21186963</v>
      </c>
      <c r="B296" s="1">
        <v>42287</v>
      </c>
      <c r="C296" s="1">
        <v>7476077</v>
      </c>
      <c r="D296" s="2">
        <v>4008911327007</v>
      </c>
      <c r="E296" s="1" t="s">
        <v>431</v>
      </c>
      <c r="F296" s="1" t="s">
        <v>1</v>
      </c>
      <c r="G296" s="1" t="s">
        <v>8</v>
      </c>
      <c r="H296" s="1" t="s">
        <v>432</v>
      </c>
      <c r="I296" s="1"/>
      <c r="J296" s="1">
        <v>1</v>
      </c>
      <c r="K296" s="3">
        <v>9.9499999999999993</v>
      </c>
    </row>
    <row r="297" spans="1:11" x14ac:dyDescent="0.25">
      <c r="A297" s="1">
        <v>21263153</v>
      </c>
      <c r="B297" s="1">
        <v>41399</v>
      </c>
      <c r="C297" s="1">
        <v>7494692</v>
      </c>
      <c r="D297" s="2">
        <v>8434169304280</v>
      </c>
      <c r="E297" s="1" t="s">
        <v>208</v>
      </c>
      <c r="F297" s="1" t="s">
        <v>1</v>
      </c>
      <c r="G297" s="1" t="s">
        <v>13</v>
      </c>
      <c r="H297" s="1" t="s">
        <v>433</v>
      </c>
      <c r="I297" s="1"/>
      <c r="J297" s="1">
        <v>1</v>
      </c>
      <c r="K297" s="3">
        <v>69.989999999999995</v>
      </c>
    </row>
    <row r="298" spans="1:11" x14ac:dyDescent="0.25">
      <c r="A298" s="1">
        <v>21263154</v>
      </c>
      <c r="B298" s="1">
        <v>41399</v>
      </c>
      <c r="C298" s="1">
        <v>7494693</v>
      </c>
      <c r="D298" s="2">
        <v>8434169304297</v>
      </c>
      <c r="E298" s="1" t="s">
        <v>198</v>
      </c>
      <c r="F298" s="1" t="s">
        <v>1</v>
      </c>
      <c r="G298" s="1" t="s">
        <v>13</v>
      </c>
      <c r="H298" s="1" t="s">
        <v>434</v>
      </c>
      <c r="I298" s="1"/>
      <c r="J298" s="1">
        <v>1</v>
      </c>
      <c r="K298" s="3">
        <v>69.989999999999995</v>
      </c>
    </row>
    <row r="299" spans="1:11" x14ac:dyDescent="0.25">
      <c r="A299" s="1">
        <v>21263267</v>
      </c>
      <c r="B299" s="1">
        <v>41399</v>
      </c>
      <c r="C299" s="1">
        <v>7494806</v>
      </c>
      <c r="D299" s="2">
        <v>8434169314517</v>
      </c>
      <c r="E299" s="1" t="s">
        <v>208</v>
      </c>
      <c r="F299" s="1" t="s">
        <v>1</v>
      </c>
      <c r="G299" s="1" t="s">
        <v>19</v>
      </c>
      <c r="H299" s="1" t="s">
        <v>435</v>
      </c>
      <c r="I299" s="1"/>
      <c r="J299" s="1">
        <v>1</v>
      </c>
      <c r="K299" s="3">
        <v>200</v>
      </c>
    </row>
    <row r="300" spans="1:11" x14ac:dyDescent="0.25">
      <c r="A300" s="1">
        <v>21320012</v>
      </c>
      <c r="B300" s="1">
        <v>44646</v>
      </c>
      <c r="C300" s="1">
        <v>7513962</v>
      </c>
      <c r="D300" s="2">
        <v>8681875156614</v>
      </c>
      <c r="E300" s="1" t="s">
        <v>260</v>
      </c>
      <c r="F300" s="1" t="s">
        <v>1</v>
      </c>
      <c r="G300" s="1" t="s">
        <v>61</v>
      </c>
      <c r="H300" s="1" t="s">
        <v>436</v>
      </c>
      <c r="I300" s="1"/>
      <c r="J300" s="1">
        <v>12</v>
      </c>
      <c r="K300" s="3">
        <v>85</v>
      </c>
    </row>
    <row r="301" spans="1:11" x14ac:dyDescent="0.25">
      <c r="A301" s="1">
        <v>21320088</v>
      </c>
      <c r="B301" s="1">
        <v>44646</v>
      </c>
      <c r="C301" s="1">
        <v>7514038</v>
      </c>
      <c r="D301" s="2">
        <v>8681875214741</v>
      </c>
      <c r="E301" s="1" t="s">
        <v>260</v>
      </c>
      <c r="F301" s="1" t="s">
        <v>1</v>
      </c>
      <c r="G301" s="1" t="s">
        <v>61</v>
      </c>
      <c r="H301" s="1" t="s">
        <v>437</v>
      </c>
      <c r="I301" s="1"/>
      <c r="J301" s="1">
        <v>1</v>
      </c>
      <c r="K301" s="3">
        <v>321.22000000000003</v>
      </c>
    </row>
    <row r="302" spans="1:11" x14ac:dyDescent="0.25">
      <c r="A302" s="1">
        <v>21382847</v>
      </c>
      <c r="B302" s="1">
        <v>40311</v>
      </c>
      <c r="C302" s="1">
        <v>7528010</v>
      </c>
      <c r="D302" s="2">
        <v>4013833028871</v>
      </c>
      <c r="E302" s="1" t="s">
        <v>269</v>
      </c>
      <c r="F302" s="1" t="s">
        <v>1</v>
      </c>
      <c r="G302" s="1" t="s">
        <v>156</v>
      </c>
      <c r="H302" s="1" t="s">
        <v>438</v>
      </c>
      <c r="I302" s="1"/>
      <c r="J302" s="1">
        <v>1</v>
      </c>
      <c r="K302" s="3">
        <v>179</v>
      </c>
    </row>
    <row r="303" spans="1:11" x14ac:dyDescent="0.25">
      <c r="A303" s="1">
        <v>21449650</v>
      </c>
      <c r="B303" s="1">
        <v>42064</v>
      </c>
      <c r="C303" s="1">
        <v>7551182</v>
      </c>
      <c r="D303" s="2">
        <v>3121040071731</v>
      </c>
      <c r="E303" s="1" t="s">
        <v>117</v>
      </c>
      <c r="F303" s="1" t="s">
        <v>1</v>
      </c>
      <c r="G303" s="1" t="s">
        <v>156</v>
      </c>
      <c r="H303" s="1" t="s">
        <v>439</v>
      </c>
      <c r="I303" s="1"/>
      <c r="J303" s="1">
        <v>2</v>
      </c>
      <c r="K303" s="3">
        <v>119.99</v>
      </c>
    </row>
    <row r="304" spans="1:11" x14ac:dyDescent="0.25">
      <c r="A304" s="1">
        <v>21456296</v>
      </c>
      <c r="B304" s="1">
        <v>39838</v>
      </c>
      <c r="C304" s="1">
        <v>7553771</v>
      </c>
      <c r="D304" s="2">
        <v>5028420705072</v>
      </c>
      <c r="E304" s="1" t="s">
        <v>84</v>
      </c>
      <c r="F304" s="1" t="s">
        <v>1</v>
      </c>
      <c r="G304" s="1" t="s">
        <v>8</v>
      </c>
      <c r="H304" s="1" t="s">
        <v>440</v>
      </c>
      <c r="I304" s="1"/>
      <c r="J304" s="1">
        <v>1</v>
      </c>
      <c r="K304" s="3">
        <v>32.99</v>
      </c>
    </row>
    <row r="305" spans="1:11" x14ac:dyDescent="0.25">
      <c r="A305" s="1">
        <v>21475718</v>
      </c>
      <c r="B305" s="1">
        <v>45502</v>
      </c>
      <c r="C305" s="1">
        <v>7558690</v>
      </c>
      <c r="D305" s="2">
        <v>3770009621038</v>
      </c>
      <c r="E305" s="1" t="s">
        <v>441</v>
      </c>
      <c r="F305" s="1" t="s">
        <v>1</v>
      </c>
      <c r="G305" s="1" t="s">
        <v>11</v>
      </c>
      <c r="H305" s="1" t="s">
        <v>442</v>
      </c>
      <c r="I305" s="1"/>
      <c r="J305" s="1">
        <v>1</v>
      </c>
      <c r="K305" s="3">
        <v>69.900000000000006</v>
      </c>
    </row>
    <row r="306" spans="1:11" x14ac:dyDescent="0.25">
      <c r="A306" s="1">
        <v>21475720</v>
      </c>
      <c r="B306" s="1">
        <v>45502</v>
      </c>
      <c r="C306" s="1">
        <v>7558692</v>
      </c>
      <c r="D306" s="2">
        <v>3770009621052</v>
      </c>
      <c r="E306" s="1" t="s">
        <v>441</v>
      </c>
      <c r="F306" s="1" t="s">
        <v>1</v>
      </c>
      <c r="G306" s="1" t="s">
        <v>11</v>
      </c>
      <c r="H306" s="1" t="s">
        <v>443</v>
      </c>
      <c r="I306" s="1"/>
      <c r="J306" s="1">
        <v>1</v>
      </c>
      <c r="K306" s="3">
        <v>49.9</v>
      </c>
    </row>
    <row r="307" spans="1:11" x14ac:dyDescent="0.25">
      <c r="A307" s="1">
        <v>21475759</v>
      </c>
      <c r="B307" s="1">
        <v>45502</v>
      </c>
      <c r="C307" s="1">
        <v>7558731</v>
      </c>
      <c r="D307" s="2">
        <v>3760293961569</v>
      </c>
      <c r="E307" s="1" t="s">
        <v>441</v>
      </c>
      <c r="F307" s="1" t="s">
        <v>1</v>
      </c>
      <c r="G307" s="1" t="s">
        <v>11</v>
      </c>
      <c r="H307" s="1" t="s">
        <v>444</v>
      </c>
      <c r="I307" s="1"/>
      <c r="J307" s="1">
        <v>1</v>
      </c>
      <c r="K307" s="3">
        <v>19.899999999999999</v>
      </c>
    </row>
    <row r="308" spans="1:11" x14ac:dyDescent="0.25">
      <c r="A308" s="1">
        <v>21475770</v>
      </c>
      <c r="B308" s="1">
        <v>45502</v>
      </c>
      <c r="C308" s="1">
        <v>7558742</v>
      </c>
      <c r="D308" s="2">
        <v>3760293960463</v>
      </c>
      <c r="E308" s="1" t="s">
        <v>441</v>
      </c>
      <c r="F308" s="1" t="s">
        <v>1</v>
      </c>
      <c r="G308" s="1" t="s">
        <v>11</v>
      </c>
      <c r="H308" s="1" t="s">
        <v>445</v>
      </c>
      <c r="I308" s="1"/>
      <c r="J308" s="1">
        <v>1</v>
      </c>
      <c r="K308" s="3">
        <v>489.9</v>
      </c>
    </row>
    <row r="309" spans="1:11" x14ac:dyDescent="0.25">
      <c r="A309" s="1">
        <v>21475795</v>
      </c>
      <c r="B309" s="1">
        <v>45502</v>
      </c>
      <c r="C309" s="1">
        <v>7558767</v>
      </c>
      <c r="D309" s="2">
        <v>3770009621762</v>
      </c>
      <c r="E309" s="1" t="s">
        <v>441</v>
      </c>
      <c r="F309" s="1" t="s">
        <v>1</v>
      </c>
      <c r="G309" s="1" t="s">
        <v>82</v>
      </c>
      <c r="H309" s="1" t="s">
        <v>446</v>
      </c>
      <c r="I309" s="1"/>
      <c r="J309" s="1">
        <v>1</v>
      </c>
      <c r="K309" s="3">
        <v>99.9</v>
      </c>
    </row>
    <row r="310" spans="1:11" x14ac:dyDescent="0.25">
      <c r="A310" s="1">
        <v>21475821</v>
      </c>
      <c r="B310" s="1">
        <v>45502</v>
      </c>
      <c r="C310" s="1">
        <v>7558793</v>
      </c>
      <c r="D310" s="2">
        <v>3760293960098</v>
      </c>
      <c r="E310" s="1" t="s">
        <v>441</v>
      </c>
      <c r="F310" s="1" t="s">
        <v>1</v>
      </c>
      <c r="G310" s="1" t="s">
        <v>82</v>
      </c>
      <c r="H310" s="1" t="s">
        <v>447</v>
      </c>
      <c r="I310" s="1"/>
      <c r="J310" s="1">
        <v>1</v>
      </c>
      <c r="K310" s="3">
        <v>99.9</v>
      </c>
    </row>
    <row r="311" spans="1:11" x14ac:dyDescent="0.25">
      <c r="A311" s="1">
        <v>21475822</v>
      </c>
      <c r="B311" s="1">
        <v>45502</v>
      </c>
      <c r="C311" s="1">
        <v>7558794</v>
      </c>
      <c r="D311" s="2">
        <v>3760293960104</v>
      </c>
      <c r="E311" s="1" t="s">
        <v>441</v>
      </c>
      <c r="F311" s="1" t="s">
        <v>1</v>
      </c>
      <c r="G311" s="1" t="s">
        <v>82</v>
      </c>
      <c r="H311" s="1" t="s">
        <v>448</v>
      </c>
      <c r="I311" s="1"/>
      <c r="J311" s="1">
        <v>1</v>
      </c>
      <c r="K311" s="3">
        <v>99.9</v>
      </c>
    </row>
    <row r="312" spans="1:11" x14ac:dyDescent="0.25">
      <c r="A312" s="1">
        <v>21475823</v>
      </c>
      <c r="B312" s="1">
        <v>45502</v>
      </c>
      <c r="C312" s="1">
        <v>7558795</v>
      </c>
      <c r="D312" s="2">
        <v>3760293960142</v>
      </c>
      <c r="E312" s="1" t="s">
        <v>441</v>
      </c>
      <c r="F312" s="1" t="s">
        <v>1</v>
      </c>
      <c r="G312" s="1" t="s">
        <v>82</v>
      </c>
      <c r="H312" s="1" t="s">
        <v>449</v>
      </c>
      <c r="I312" s="1"/>
      <c r="J312" s="1">
        <v>1</v>
      </c>
      <c r="K312" s="3">
        <v>99.9</v>
      </c>
    </row>
    <row r="313" spans="1:11" x14ac:dyDescent="0.25">
      <c r="A313" s="1">
        <v>21475825</v>
      </c>
      <c r="B313" s="1">
        <v>45502</v>
      </c>
      <c r="C313" s="1">
        <v>7558797</v>
      </c>
      <c r="D313" s="2">
        <v>3760293960166</v>
      </c>
      <c r="E313" s="1" t="s">
        <v>441</v>
      </c>
      <c r="F313" s="1" t="s">
        <v>1</v>
      </c>
      <c r="G313" s="1" t="s">
        <v>11</v>
      </c>
      <c r="H313" s="1" t="s">
        <v>450</v>
      </c>
      <c r="I313" s="1"/>
      <c r="J313" s="1">
        <v>1</v>
      </c>
      <c r="K313" s="3">
        <v>49.9</v>
      </c>
    </row>
    <row r="314" spans="1:11" x14ac:dyDescent="0.25">
      <c r="A314" s="1">
        <v>21500219</v>
      </c>
      <c r="B314" s="1">
        <v>44840</v>
      </c>
      <c r="C314" s="1">
        <v>7566411</v>
      </c>
      <c r="D314" s="2">
        <v>8717459642300</v>
      </c>
      <c r="E314" s="1" t="s">
        <v>234</v>
      </c>
      <c r="F314" s="1" t="s">
        <v>1</v>
      </c>
      <c r="G314" s="1" t="s">
        <v>82</v>
      </c>
      <c r="H314" s="1" t="s">
        <v>451</v>
      </c>
      <c r="I314" s="1"/>
      <c r="J314" s="1">
        <v>5</v>
      </c>
      <c r="K314" s="3">
        <v>46.5</v>
      </c>
    </row>
    <row r="315" spans="1:11" x14ac:dyDescent="0.25">
      <c r="A315" s="1">
        <v>21540983</v>
      </c>
      <c r="B315" s="1">
        <v>42264</v>
      </c>
      <c r="C315" s="1">
        <v>7578079</v>
      </c>
      <c r="D315" s="2">
        <v>4002541296351</v>
      </c>
      <c r="E315" s="1" t="s">
        <v>47</v>
      </c>
      <c r="F315" s="1" t="s">
        <v>1</v>
      </c>
      <c r="G315" s="1" t="s">
        <v>70</v>
      </c>
      <c r="H315" s="1" t="s">
        <v>452</v>
      </c>
      <c r="I315" s="1"/>
      <c r="J315" s="1">
        <v>1</v>
      </c>
      <c r="K315" s="3">
        <v>99.95</v>
      </c>
    </row>
    <row r="316" spans="1:11" x14ac:dyDescent="0.25">
      <c r="A316" s="1">
        <v>21541121</v>
      </c>
      <c r="B316" s="1">
        <v>42264</v>
      </c>
      <c r="C316" s="1">
        <v>7578217</v>
      </c>
      <c r="D316" s="2">
        <v>4002541572134</v>
      </c>
      <c r="E316" s="1" t="s">
        <v>47</v>
      </c>
      <c r="F316" s="1" t="s">
        <v>1</v>
      </c>
      <c r="G316" s="1" t="s">
        <v>2</v>
      </c>
      <c r="H316" s="1" t="s">
        <v>453</v>
      </c>
      <c r="I316" s="1"/>
      <c r="J316" s="1">
        <v>1</v>
      </c>
      <c r="K316" s="3">
        <v>22.99</v>
      </c>
    </row>
    <row r="317" spans="1:11" x14ac:dyDescent="0.25">
      <c r="A317" s="1">
        <v>21556778</v>
      </c>
      <c r="B317" s="1">
        <v>44838</v>
      </c>
      <c r="C317" s="1">
        <v>7582996</v>
      </c>
      <c r="D317" s="2">
        <v>4020606189073</v>
      </c>
      <c r="E317" s="1" t="s">
        <v>99</v>
      </c>
      <c r="F317" s="1" t="s">
        <v>1</v>
      </c>
      <c r="G317" s="1" t="s">
        <v>70</v>
      </c>
      <c r="H317" s="1" t="s">
        <v>454</v>
      </c>
      <c r="I317" s="1"/>
      <c r="J317" s="1">
        <v>1</v>
      </c>
      <c r="K317" s="3">
        <v>14.95</v>
      </c>
    </row>
    <row r="318" spans="1:11" x14ac:dyDescent="0.25">
      <c r="A318" s="1">
        <v>21556786</v>
      </c>
      <c r="B318" s="1">
        <v>44838</v>
      </c>
      <c r="C318" s="1">
        <v>7583004</v>
      </c>
      <c r="D318" s="2">
        <v>4020607626867</v>
      </c>
      <c r="E318" s="1" t="s">
        <v>99</v>
      </c>
      <c r="F318" s="1" t="s">
        <v>1</v>
      </c>
      <c r="G318" s="1" t="s">
        <v>70</v>
      </c>
      <c r="H318" s="1" t="s">
        <v>455</v>
      </c>
      <c r="I318" s="1"/>
      <c r="J318" s="1">
        <v>2</v>
      </c>
      <c r="K318" s="3">
        <v>24.95</v>
      </c>
    </row>
    <row r="319" spans="1:11" x14ac:dyDescent="0.25">
      <c r="A319" s="1">
        <v>21556787</v>
      </c>
      <c r="B319" s="1">
        <v>44838</v>
      </c>
      <c r="C319" s="1">
        <v>7583005</v>
      </c>
      <c r="D319" s="2">
        <v>4020607626683</v>
      </c>
      <c r="E319" s="1" t="s">
        <v>99</v>
      </c>
      <c r="F319" s="1" t="s">
        <v>1</v>
      </c>
      <c r="G319" s="1" t="s">
        <v>70</v>
      </c>
      <c r="H319" s="1" t="s">
        <v>456</v>
      </c>
      <c r="I319" s="1"/>
      <c r="J319" s="1">
        <v>1</v>
      </c>
      <c r="K319" s="3">
        <v>36.5</v>
      </c>
    </row>
    <row r="320" spans="1:11" x14ac:dyDescent="0.25">
      <c r="A320" s="1">
        <v>21559553</v>
      </c>
      <c r="B320" s="1">
        <v>42543</v>
      </c>
      <c r="C320" s="1">
        <v>7583870</v>
      </c>
      <c r="D320" s="2">
        <v>5413821077536</v>
      </c>
      <c r="E320" s="1" t="s">
        <v>457</v>
      </c>
      <c r="F320" s="1" t="s">
        <v>1</v>
      </c>
      <c r="G320" s="1" t="s">
        <v>82</v>
      </c>
      <c r="H320" s="1" t="s">
        <v>458</v>
      </c>
      <c r="I320" s="1"/>
      <c r="J320" s="1">
        <v>1</v>
      </c>
      <c r="K320" s="3">
        <v>55.95</v>
      </c>
    </row>
    <row r="321" spans="1:11" x14ac:dyDescent="0.25">
      <c r="A321" s="1">
        <v>21564754</v>
      </c>
      <c r="B321" s="1">
        <v>42074</v>
      </c>
      <c r="C321" s="1">
        <v>7585114</v>
      </c>
      <c r="D321" s="2">
        <v>3760093542128</v>
      </c>
      <c r="E321" s="1" t="s">
        <v>243</v>
      </c>
      <c r="F321" s="1" t="s">
        <v>1</v>
      </c>
      <c r="G321" s="1" t="s">
        <v>61</v>
      </c>
      <c r="H321" s="1" t="s">
        <v>459</v>
      </c>
      <c r="I321" s="1"/>
      <c r="J321" s="1">
        <v>12</v>
      </c>
      <c r="K321" s="3">
        <v>25.5</v>
      </c>
    </row>
    <row r="322" spans="1:11" x14ac:dyDescent="0.25">
      <c r="A322" s="1">
        <v>21564756</v>
      </c>
      <c r="B322" s="1">
        <v>42074</v>
      </c>
      <c r="C322" s="1">
        <v>7585116</v>
      </c>
      <c r="D322" s="2">
        <v>3760093542135</v>
      </c>
      <c r="E322" s="1" t="s">
        <v>245</v>
      </c>
      <c r="F322" s="1" t="s">
        <v>1</v>
      </c>
      <c r="G322" s="1" t="s">
        <v>61</v>
      </c>
      <c r="H322" s="1" t="s">
        <v>460</v>
      </c>
      <c r="I322" s="1"/>
      <c r="J322" s="1">
        <v>1</v>
      </c>
      <c r="K322" s="3">
        <v>24</v>
      </c>
    </row>
    <row r="323" spans="1:11" x14ac:dyDescent="0.25">
      <c r="A323" s="1">
        <v>21564757</v>
      </c>
      <c r="B323" s="1">
        <v>42074</v>
      </c>
      <c r="C323" s="1">
        <v>7585117</v>
      </c>
      <c r="D323" s="2">
        <v>3760093542142</v>
      </c>
      <c r="E323" s="1" t="s">
        <v>243</v>
      </c>
      <c r="F323" s="1" t="s">
        <v>1</v>
      </c>
      <c r="G323" s="1" t="s">
        <v>61</v>
      </c>
      <c r="H323" s="1" t="s">
        <v>461</v>
      </c>
      <c r="I323" s="1"/>
      <c r="J323" s="1">
        <v>4</v>
      </c>
      <c r="K323" s="3">
        <v>24</v>
      </c>
    </row>
    <row r="324" spans="1:11" x14ac:dyDescent="0.25">
      <c r="A324" s="1">
        <v>21564758</v>
      </c>
      <c r="B324" s="1">
        <v>42074</v>
      </c>
      <c r="C324" s="1">
        <v>7585118</v>
      </c>
      <c r="D324" s="2">
        <v>3760093541909</v>
      </c>
      <c r="E324" s="1" t="s">
        <v>243</v>
      </c>
      <c r="F324" s="1" t="s">
        <v>1</v>
      </c>
      <c r="G324" s="1" t="s">
        <v>61</v>
      </c>
      <c r="H324" s="1" t="s">
        <v>462</v>
      </c>
      <c r="I324" s="1"/>
      <c r="J324" s="1">
        <v>4</v>
      </c>
      <c r="K324" s="3">
        <v>26.7</v>
      </c>
    </row>
    <row r="325" spans="1:11" x14ac:dyDescent="0.25">
      <c r="A325" s="1">
        <v>21564759</v>
      </c>
      <c r="B325" s="1">
        <v>42074</v>
      </c>
      <c r="C325" s="1">
        <v>7585119</v>
      </c>
      <c r="D325" s="2">
        <v>3760093541961</v>
      </c>
      <c r="E325" s="1" t="s">
        <v>243</v>
      </c>
      <c r="F325" s="1" t="s">
        <v>1</v>
      </c>
      <c r="G325" s="1" t="s">
        <v>61</v>
      </c>
      <c r="H325" s="1" t="s">
        <v>463</v>
      </c>
      <c r="I325" s="1"/>
      <c r="J325" s="1">
        <v>2</v>
      </c>
      <c r="K325" s="3">
        <v>33</v>
      </c>
    </row>
    <row r="326" spans="1:11" x14ac:dyDescent="0.25">
      <c r="A326" s="1">
        <v>21564781</v>
      </c>
      <c r="B326" s="1">
        <v>42074</v>
      </c>
      <c r="C326" s="1">
        <v>7585141</v>
      </c>
      <c r="D326" s="2">
        <v>3760093541855</v>
      </c>
      <c r="E326" s="1" t="s">
        <v>245</v>
      </c>
      <c r="F326" s="1" t="s">
        <v>1</v>
      </c>
      <c r="G326" s="1" t="s">
        <v>61</v>
      </c>
      <c r="H326" s="1" t="s">
        <v>464</v>
      </c>
      <c r="I326" s="1"/>
      <c r="J326" s="1">
        <v>3</v>
      </c>
      <c r="K326" s="3">
        <v>29.4</v>
      </c>
    </row>
    <row r="327" spans="1:11" x14ac:dyDescent="0.25">
      <c r="A327" s="1">
        <v>21564785</v>
      </c>
      <c r="B327" s="1">
        <v>42074</v>
      </c>
      <c r="C327" s="1">
        <v>7585145</v>
      </c>
      <c r="D327" s="2">
        <v>3760093541923</v>
      </c>
      <c r="E327" s="1" t="s">
        <v>243</v>
      </c>
      <c r="F327" s="1" t="s">
        <v>1</v>
      </c>
      <c r="G327" s="1" t="s">
        <v>61</v>
      </c>
      <c r="H327" s="1" t="s">
        <v>465</v>
      </c>
      <c r="I327" s="1"/>
      <c r="J327" s="1">
        <v>4</v>
      </c>
      <c r="K327" s="3">
        <v>24</v>
      </c>
    </row>
    <row r="328" spans="1:11" x14ac:dyDescent="0.25">
      <c r="A328" s="1">
        <v>21564789</v>
      </c>
      <c r="B328" s="1">
        <v>42074</v>
      </c>
      <c r="C328" s="1">
        <v>7585149</v>
      </c>
      <c r="D328" s="2">
        <v>3760093542104</v>
      </c>
      <c r="E328" s="1" t="s">
        <v>245</v>
      </c>
      <c r="F328" s="1" t="s">
        <v>1</v>
      </c>
      <c r="G328" s="1" t="s">
        <v>61</v>
      </c>
      <c r="H328" s="1" t="s">
        <v>466</v>
      </c>
      <c r="I328" s="1"/>
      <c r="J328" s="1">
        <v>4</v>
      </c>
      <c r="K328" s="3">
        <v>69</v>
      </c>
    </row>
    <row r="329" spans="1:11" x14ac:dyDescent="0.25">
      <c r="A329" s="1">
        <v>21564790</v>
      </c>
      <c r="B329" s="1">
        <v>42074</v>
      </c>
      <c r="C329" s="1">
        <v>7585150</v>
      </c>
      <c r="D329" s="2">
        <v>3760093541695</v>
      </c>
      <c r="E329" s="1" t="s">
        <v>243</v>
      </c>
      <c r="F329" s="1" t="s">
        <v>1</v>
      </c>
      <c r="G329" s="1" t="s">
        <v>61</v>
      </c>
      <c r="H329" s="1" t="s">
        <v>467</v>
      </c>
      <c r="I329" s="1"/>
      <c r="J329" s="1">
        <v>1</v>
      </c>
      <c r="K329" s="3">
        <v>21</v>
      </c>
    </row>
    <row r="330" spans="1:11" x14ac:dyDescent="0.25">
      <c r="A330" s="1">
        <v>21564794</v>
      </c>
      <c r="B330" s="1">
        <v>42074</v>
      </c>
      <c r="C330" s="1">
        <v>7585154</v>
      </c>
      <c r="D330" s="2">
        <v>3760093541862</v>
      </c>
      <c r="E330" s="1" t="s">
        <v>243</v>
      </c>
      <c r="F330" s="1" t="s">
        <v>1</v>
      </c>
      <c r="G330" s="1" t="s">
        <v>61</v>
      </c>
      <c r="H330" s="1" t="s">
        <v>468</v>
      </c>
      <c r="I330" s="1"/>
      <c r="J330" s="1">
        <v>1</v>
      </c>
      <c r="K330" s="3">
        <v>29.7</v>
      </c>
    </row>
    <row r="331" spans="1:11" x14ac:dyDescent="0.25">
      <c r="A331" s="1">
        <v>21564795</v>
      </c>
      <c r="B331" s="1">
        <v>42074</v>
      </c>
      <c r="C331" s="1">
        <v>7585155</v>
      </c>
      <c r="D331" s="2">
        <v>3760093542210</v>
      </c>
      <c r="E331" s="1" t="s">
        <v>243</v>
      </c>
      <c r="F331" s="1" t="s">
        <v>1</v>
      </c>
      <c r="G331" s="1" t="s">
        <v>61</v>
      </c>
      <c r="H331" s="1" t="s">
        <v>469</v>
      </c>
      <c r="I331" s="1"/>
      <c r="J331" s="1">
        <v>2</v>
      </c>
      <c r="K331" s="3">
        <v>40.5</v>
      </c>
    </row>
    <row r="332" spans="1:11" x14ac:dyDescent="0.25">
      <c r="A332" s="1">
        <v>21564827</v>
      </c>
      <c r="B332" s="1">
        <v>42074</v>
      </c>
      <c r="C332" s="1">
        <v>7585187</v>
      </c>
      <c r="D332" s="2">
        <v>3760093541954</v>
      </c>
      <c r="E332" s="1" t="s">
        <v>243</v>
      </c>
      <c r="F332" s="1" t="s">
        <v>1</v>
      </c>
      <c r="G332" s="1" t="s">
        <v>61</v>
      </c>
      <c r="H332" s="1" t="s">
        <v>470</v>
      </c>
      <c r="I332" s="1"/>
      <c r="J332" s="1">
        <v>1</v>
      </c>
      <c r="K332" s="3">
        <v>22.5</v>
      </c>
    </row>
    <row r="333" spans="1:11" x14ac:dyDescent="0.25">
      <c r="A333" s="1">
        <v>21564828</v>
      </c>
      <c r="B333" s="1">
        <v>42074</v>
      </c>
      <c r="C333" s="1">
        <v>7585188</v>
      </c>
      <c r="D333" s="2">
        <v>3760093542173</v>
      </c>
      <c r="E333" s="1" t="s">
        <v>243</v>
      </c>
      <c r="F333" s="1" t="s">
        <v>1</v>
      </c>
      <c r="G333" s="1" t="s">
        <v>61</v>
      </c>
      <c r="H333" s="1" t="s">
        <v>471</v>
      </c>
      <c r="I333" s="1"/>
      <c r="J333" s="1">
        <v>2</v>
      </c>
      <c r="K333" s="3">
        <v>36.6</v>
      </c>
    </row>
    <row r="334" spans="1:11" x14ac:dyDescent="0.25">
      <c r="A334" s="1">
        <v>21564829</v>
      </c>
      <c r="B334" s="1">
        <v>42074</v>
      </c>
      <c r="C334" s="1">
        <v>7585189</v>
      </c>
      <c r="D334" s="2">
        <v>3760093542180</v>
      </c>
      <c r="E334" s="1" t="s">
        <v>243</v>
      </c>
      <c r="F334" s="1" t="s">
        <v>1</v>
      </c>
      <c r="G334" s="1" t="s">
        <v>61</v>
      </c>
      <c r="H334" s="1" t="s">
        <v>472</v>
      </c>
      <c r="I334" s="1"/>
      <c r="J334" s="1">
        <v>1</v>
      </c>
      <c r="K334" s="3">
        <v>38.700000000000003</v>
      </c>
    </row>
    <row r="335" spans="1:11" x14ac:dyDescent="0.25">
      <c r="A335" s="1">
        <v>21581425</v>
      </c>
      <c r="B335" s="1">
        <v>41910</v>
      </c>
      <c r="C335" s="1">
        <v>7589428</v>
      </c>
      <c r="D335" s="2">
        <v>3168430240223</v>
      </c>
      <c r="E335" s="1" t="s">
        <v>117</v>
      </c>
      <c r="F335" s="1" t="s">
        <v>1</v>
      </c>
      <c r="G335" s="1" t="s">
        <v>2</v>
      </c>
      <c r="H335" s="1" t="s">
        <v>473</v>
      </c>
      <c r="I335" s="1"/>
      <c r="J335" s="1">
        <v>2</v>
      </c>
      <c r="K335" s="3">
        <v>34.99</v>
      </c>
    </row>
    <row r="336" spans="1:11" x14ac:dyDescent="0.25">
      <c r="A336" s="1">
        <v>21588066</v>
      </c>
      <c r="B336" s="1">
        <v>44234</v>
      </c>
      <c r="C336" s="1">
        <v>7592010</v>
      </c>
      <c r="D336" s="2">
        <v>5413184200794</v>
      </c>
      <c r="E336" s="1" t="s">
        <v>423</v>
      </c>
      <c r="F336" s="1" t="s">
        <v>1</v>
      </c>
      <c r="G336" s="1" t="s">
        <v>118</v>
      </c>
      <c r="H336" s="1" t="s">
        <v>474</v>
      </c>
      <c r="I336" s="1"/>
      <c r="J336" s="1">
        <v>1</v>
      </c>
      <c r="K336" s="3">
        <v>649</v>
      </c>
    </row>
    <row r="337" spans="1:11" x14ac:dyDescent="0.25">
      <c r="A337" s="1">
        <v>21632585</v>
      </c>
      <c r="B337" s="1">
        <v>42821</v>
      </c>
      <c r="C337" s="1">
        <v>7604100</v>
      </c>
      <c r="D337" s="2">
        <v>3301040486173</v>
      </c>
      <c r="E337" s="1" t="s">
        <v>206</v>
      </c>
      <c r="F337" s="1" t="s">
        <v>1</v>
      </c>
      <c r="G337" s="1" t="s">
        <v>5</v>
      </c>
      <c r="H337" s="1" t="s">
        <v>475</v>
      </c>
      <c r="I337" s="1"/>
      <c r="J337" s="1">
        <v>1</v>
      </c>
      <c r="K337" s="3">
        <v>89.6</v>
      </c>
    </row>
    <row r="338" spans="1:11" x14ac:dyDescent="0.25">
      <c r="A338" s="1">
        <v>21632626</v>
      </c>
      <c r="B338" s="1">
        <v>42821</v>
      </c>
      <c r="C338" s="1">
        <v>7604141</v>
      </c>
      <c r="D338" s="2">
        <v>3301041190895</v>
      </c>
      <c r="E338" s="1" t="s">
        <v>206</v>
      </c>
      <c r="F338" s="1" t="s">
        <v>1</v>
      </c>
      <c r="G338" s="1" t="s">
        <v>107</v>
      </c>
      <c r="H338" s="1" t="s">
        <v>476</v>
      </c>
      <c r="I338" s="1"/>
      <c r="J338" s="1">
        <v>1</v>
      </c>
      <c r="K338" s="3">
        <v>189</v>
      </c>
    </row>
    <row r="339" spans="1:11" x14ac:dyDescent="0.25">
      <c r="A339" s="1">
        <v>21638345</v>
      </c>
      <c r="B339" s="1">
        <v>44889</v>
      </c>
      <c r="C339" s="1">
        <v>7605808</v>
      </c>
      <c r="D339" s="2">
        <v>7689474655546</v>
      </c>
      <c r="E339" s="1" t="s">
        <v>158</v>
      </c>
      <c r="F339" s="1" t="s">
        <v>1</v>
      </c>
      <c r="G339" s="1" t="s">
        <v>156</v>
      </c>
      <c r="H339" s="1" t="s">
        <v>477</v>
      </c>
      <c r="I339" s="1"/>
      <c r="J339" s="1">
        <v>2</v>
      </c>
      <c r="K339" s="3">
        <v>90</v>
      </c>
    </row>
    <row r="340" spans="1:11" x14ac:dyDescent="0.25">
      <c r="A340" s="1">
        <v>21713027</v>
      </c>
      <c r="B340" s="1">
        <v>45055</v>
      </c>
      <c r="C340" s="1">
        <v>7630717</v>
      </c>
      <c r="D340" s="2">
        <v>4251083904495</v>
      </c>
      <c r="E340" s="1" t="s">
        <v>478</v>
      </c>
      <c r="F340" s="1" t="s">
        <v>1</v>
      </c>
      <c r="G340" s="1" t="s">
        <v>479</v>
      </c>
      <c r="H340" s="1" t="s">
        <v>480</v>
      </c>
      <c r="I340" s="1" t="s">
        <v>481</v>
      </c>
      <c r="J340" s="1">
        <v>1</v>
      </c>
      <c r="K340" s="3">
        <v>79.989999999999995</v>
      </c>
    </row>
    <row r="341" spans="1:11" x14ac:dyDescent="0.25">
      <c r="A341" s="1">
        <v>21713036</v>
      </c>
      <c r="B341" s="1">
        <v>45055</v>
      </c>
      <c r="C341" s="1">
        <v>7630720</v>
      </c>
      <c r="D341" s="2">
        <v>4251083904556</v>
      </c>
      <c r="E341" s="1" t="s">
        <v>478</v>
      </c>
      <c r="F341" s="1" t="s">
        <v>1</v>
      </c>
      <c r="G341" s="1" t="s">
        <v>479</v>
      </c>
      <c r="H341" s="1" t="s">
        <v>482</v>
      </c>
      <c r="I341" s="1" t="s">
        <v>481</v>
      </c>
      <c r="J341" s="1">
        <v>1</v>
      </c>
      <c r="K341" s="3">
        <v>79.989999999999995</v>
      </c>
    </row>
    <row r="342" spans="1:11" x14ac:dyDescent="0.25">
      <c r="A342" s="1">
        <v>21713193</v>
      </c>
      <c r="B342" s="1">
        <v>45055</v>
      </c>
      <c r="C342" s="1">
        <v>7630862</v>
      </c>
      <c r="D342" s="2">
        <v>4251083903689</v>
      </c>
      <c r="E342" s="1" t="s">
        <v>478</v>
      </c>
      <c r="F342" s="1" t="s">
        <v>1</v>
      </c>
      <c r="G342" s="1" t="s">
        <v>479</v>
      </c>
      <c r="H342" s="1" t="s">
        <v>483</v>
      </c>
      <c r="I342" s="1"/>
      <c r="J342" s="1">
        <v>1</v>
      </c>
      <c r="K342" s="3">
        <v>119</v>
      </c>
    </row>
    <row r="343" spans="1:11" x14ac:dyDescent="0.25">
      <c r="A343" s="1">
        <v>21799362</v>
      </c>
      <c r="B343" s="1">
        <v>44653</v>
      </c>
      <c r="C343" s="1">
        <v>7653922</v>
      </c>
      <c r="D343" s="2">
        <v>8681181622391</v>
      </c>
      <c r="E343" s="1" t="s">
        <v>484</v>
      </c>
      <c r="F343" s="1" t="s">
        <v>1</v>
      </c>
      <c r="G343" s="1" t="s">
        <v>19</v>
      </c>
      <c r="H343" s="1" t="s">
        <v>485</v>
      </c>
      <c r="I343" s="1"/>
      <c r="J343" s="1">
        <v>1</v>
      </c>
      <c r="K343" s="3">
        <v>300</v>
      </c>
    </row>
    <row r="344" spans="1:11" x14ac:dyDescent="0.25">
      <c r="A344" s="1">
        <v>21799398</v>
      </c>
      <c r="B344" s="1">
        <v>44653</v>
      </c>
      <c r="C344" s="1">
        <v>7653958</v>
      </c>
      <c r="D344" s="2">
        <v>8681875143683</v>
      </c>
      <c r="E344" s="1" t="s">
        <v>484</v>
      </c>
      <c r="F344" s="1" t="s">
        <v>1</v>
      </c>
      <c r="G344" s="1" t="s">
        <v>70</v>
      </c>
      <c r="H344" s="1" t="s">
        <v>486</v>
      </c>
      <c r="I344" s="1"/>
      <c r="J344" s="1">
        <v>1</v>
      </c>
      <c r="K344" s="3">
        <v>96.28</v>
      </c>
    </row>
    <row r="345" spans="1:11" x14ac:dyDescent="0.25">
      <c r="A345" s="1">
        <v>21799399</v>
      </c>
      <c r="B345" s="1">
        <v>44653</v>
      </c>
      <c r="C345" s="1">
        <v>7653959</v>
      </c>
      <c r="D345" s="2">
        <v>8681875143690</v>
      </c>
      <c r="E345" s="1" t="s">
        <v>484</v>
      </c>
      <c r="F345" s="1" t="s">
        <v>1</v>
      </c>
      <c r="G345" s="1" t="s">
        <v>70</v>
      </c>
      <c r="H345" s="1" t="s">
        <v>487</v>
      </c>
      <c r="I345" s="1"/>
      <c r="J345" s="1">
        <v>1</v>
      </c>
      <c r="K345" s="3">
        <v>127.06</v>
      </c>
    </row>
    <row r="346" spans="1:11" x14ac:dyDescent="0.25">
      <c r="A346" s="1">
        <v>21799410</v>
      </c>
      <c r="B346" s="1">
        <v>44653</v>
      </c>
      <c r="C346" s="1">
        <v>7653970</v>
      </c>
      <c r="D346" s="2">
        <v>8681875287738</v>
      </c>
      <c r="E346" s="1" t="s">
        <v>484</v>
      </c>
      <c r="F346" s="1" t="s">
        <v>1</v>
      </c>
      <c r="G346" s="1" t="s">
        <v>19</v>
      </c>
      <c r="H346" s="1" t="s">
        <v>488</v>
      </c>
      <c r="I346" s="1"/>
      <c r="J346" s="1">
        <v>1</v>
      </c>
      <c r="K346" s="3">
        <v>367.06</v>
      </c>
    </row>
    <row r="347" spans="1:11" x14ac:dyDescent="0.25">
      <c r="A347" s="1">
        <v>21809262</v>
      </c>
      <c r="B347" s="1">
        <v>45400</v>
      </c>
      <c r="C347" s="1">
        <v>7658040</v>
      </c>
      <c r="D347" s="2">
        <v>100000388556</v>
      </c>
      <c r="E347" s="1" t="s">
        <v>489</v>
      </c>
      <c r="F347" s="1" t="s">
        <v>1</v>
      </c>
      <c r="G347" s="1" t="s">
        <v>70</v>
      </c>
      <c r="H347" s="1" t="s">
        <v>490</v>
      </c>
      <c r="I347" s="1"/>
      <c r="J347" s="1">
        <v>1</v>
      </c>
      <c r="K347" s="3">
        <v>24</v>
      </c>
    </row>
    <row r="348" spans="1:11" x14ac:dyDescent="0.25">
      <c r="A348" s="1">
        <v>21809265</v>
      </c>
      <c r="B348" s="1">
        <v>45400</v>
      </c>
      <c r="C348" s="1">
        <v>7658043</v>
      </c>
      <c r="D348" s="2">
        <v>100000388559</v>
      </c>
      <c r="E348" s="1" t="s">
        <v>489</v>
      </c>
      <c r="F348" s="1" t="s">
        <v>1</v>
      </c>
      <c r="G348" s="1" t="s">
        <v>70</v>
      </c>
      <c r="H348" s="1" t="s">
        <v>490</v>
      </c>
      <c r="I348" s="1"/>
      <c r="J348" s="1">
        <v>1</v>
      </c>
      <c r="K348" s="3">
        <v>24</v>
      </c>
    </row>
    <row r="349" spans="1:11" x14ac:dyDescent="0.25">
      <c r="A349" s="1">
        <v>21930407</v>
      </c>
      <c r="B349" s="1">
        <v>40431</v>
      </c>
      <c r="C349" s="1">
        <v>7688649</v>
      </c>
      <c r="D349" s="2">
        <v>4008838256060</v>
      </c>
      <c r="E349" s="1" t="s">
        <v>7</v>
      </c>
      <c r="F349" s="1" t="s">
        <v>1</v>
      </c>
      <c r="G349" s="1" t="s">
        <v>8</v>
      </c>
      <c r="H349" s="1" t="s">
        <v>491</v>
      </c>
      <c r="I349" s="1"/>
      <c r="J349" s="1">
        <v>1</v>
      </c>
      <c r="K349" s="3">
        <v>11.99</v>
      </c>
    </row>
    <row r="350" spans="1:11" x14ac:dyDescent="0.25">
      <c r="A350" s="1">
        <v>21930511</v>
      </c>
      <c r="B350" s="1">
        <v>40431</v>
      </c>
      <c r="C350" s="1">
        <v>7688753</v>
      </c>
      <c r="D350" s="2">
        <v>4008838274828</v>
      </c>
      <c r="E350" s="1" t="s">
        <v>7</v>
      </c>
      <c r="F350" s="1" t="s">
        <v>1</v>
      </c>
      <c r="G350" s="1" t="s">
        <v>70</v>
      </c>
      <c r="H350" s="1" t="s">
        <v>492</v>
      </c>
      <c r="I350" s="1"/>
      <c r="J350" s="1">
        <v>1</v>
      </c>
      <c r="K350" s="3">
        <v>29.99</v>
      </c>
    </row>
    <row r="351" spans="1:11" x14ac:dyDescent="0.25">
      <c r="A351" s="1">
        <v>21930521</v>
      </c>
      <c r="B351" s="1">
        <v>40431</v>
      </c>
      <c r="C351" s="1">
        <v>7688763</v>
      </c>
      <c r="D351" s="2">
        <v>4008838273098</v>
      </c>
      <c r="E351" s="1" t="s">
        <v>7</v>
      </c>
      <c r="F351" s="1" t="s">
        <v>1</v>
      </c>
      <c r="G351" s="1" t="s">
        <v>8</v>
      </c>
      <c r="H351" s="1" t="s">
        <v>493</v>
      </c>
      <c r="I351" s="1"/>
      <c r="J351" s="1">
        <v>2</v>
      </c>
      <c r="K351" s="3">
        <v>39.99</v>
      </c>
    </row>
    <row r="352" spans="1:11" x14ac:dyDescent="0.25">
      <c r="A352" s="1">
        <v>21930530</v>
      </c>
      <c r="B352" s="1">
        <v>40431</v>
      </c>
      <c r="C352" s="1">
        <v>7688772</v>
      </c>
      <c r="D352" s="2">
        <v>4008838273609</v>
      </c>
      <c r="E352" s="1" t="s">
        <v>7</v>
      </c>
      <c r="F352" s="1" t="s">
        <v>1</v>
      </c>
      <c r="G352" s="1" t="s">
        <v>8</v>
      </c>
      <c r="H352" s="1" t="s">
        <v>494</v>
      </c>
      <c r="I352" s="1"/>
      <c r="J352" s="1">
        <v>1</v>
      </c>
      <c r="K352" s="3">
        <v>59.99</v>
      </c>
    </row>
    <row r="353" spans="1:11" x14ac:dyDescent="0.25">
      <c r="A353" s="1">
        <v>21930613</v>
      </c>
      <c r="B353" s="1">
        <v>40431</v>
      </c>
      <c r="C353" s="1">
        <v>7688855</v>
      </c>
      <c r="D353" s="2">
        <v>4008838274095</v>
      </c>
      <c r="E353" s="1" t="s">
        <v>7</v>
      </c>
      <c r="F353" s="1" t="s">
        <v>1</v>
      </c>
      <c r="G353" s="1" t="s">
        <v>8</v>
      </c>
      <c r="H353" s="1" t="s">
        <v>495</v>
      </c>
      <c r="I353" s="1"/>
      <c r="J353" s="1">
        <v>1</v>
      </c>
      <c r="K353" s="3">
        <v>9.99</v>
      </c>
    </row>
    <row r="354" spans="1:11" x14ac:dyDescent="0.25">
      <c r="A354" s="1">
        <v>21932177</v>
      </c>
      <c r="B354" s="1">
        <v>41853</v>
      </c>
      <c r="C354" s="1">
        <v>7690007</v>
      </c>
      <c r="D354" s="2">
        <v>3664944135227</v>
      </c>
      <c r="E354" s="1" t="s">
        <v>496</v>
      </c>
      <c r="F354" s="1" t="s">
        <v>1</v>
      </c>
      <c r="G354" s="1" t="s">
        <v>19</v>
      </c>
      <c r="H354" s="1" t="s">
        <v>497</v>
      </c>
      <c r="I354" s="1"/>
      <c r="J354" s="1">
        <v>1</v>
      </c>
      <c r="K354" s="3">
        <v>51</v>
      </c>
    </row>
    <row r="355" spans="1:11" x14ac:dyDescent="0.25">
      <c r="A355" s="1">
        <v>21939596</v>
      </c>
      <c r="B355" s="1">
        <v>44647</v>
      </c>
      <c r="C355" s="1">
        <v>7692932</v>
      </c>
      <c r="D355" s="2">
        <v>8681875149364</v>
      </c>
      <c r="E355" s="1" t="s">
        <v>335</v>
      </c>
      <c r="F355" s="1" t="s">
        <v>1</v>
      </c>
      <c r="G355" s="1" t="s">
        <v>70</v>
      </c>
      <c r="H355" s="1" t="s">
        <v>498</v>
      </c>
      <c r="I355" s="1"/>
      <c r="J355" s="1">
        <v>1</v>
      </c>
      <c r="K355" s="3">
        <v>200.7</v>
      </c>
    </row>
    <row r="356" spans="1:11" x14ac:dyDescent="0.25">
      <c r="A356" s="1">
        <v>21950166</v>
      </c>
      <c r="B356" s="1">
        <v>42988</v>
      </c>
      <c r="C356" s="1">
        <v>7695516</v>
      </c>
      <c r="D356" s="2">
        <v>4005317313733</v>
      </c>
      <c r="E356" s="1" t="s">
        <v>138</v>
      </c>
      <c r="F356" s="1" t="s">
        <v>1</v>
      </c>
      <c r="G356" s="1" t="s">
        <v>45</v>
      </c>
      <c r="H356" s="1" t="s">
        <v>499</v>
      </c>
      <c r="I356" s="1"/>
      <c r="J356" s="1">
        <v>1</v>
      </c>
      <c r="K356" s="3">
        <v>29.9</v>
      </c>
    </row>
    <row r="357" spans="1:11" x14ac:dyDescent="0.25">
      <c r="A357" s="1">
        <v>21963163</v>
      </c>
      <c r="B357" s="1">
        <v>45080</v>
      </c>
      <c r="C357" s="1">
        <v>7700259</v>
      </c>
      <c r="D357" s="2">
        <v>4002942411049</v>
      </c>
      <c r="E357" s="1" t="s">
        <v>500</v>
      </c>
      <c r="F357" s="1" t="s">
        <v>1</v>
      </c>
      <c r="G357" s="1" t="s">
        <v>11</v>
      </c>
      <c r="H357" s="1" t="s">
        <v>501</v>
      </c>
      <c r="I357" s="1"/>
      <c r="J357" s="1">
        <v>1</v>
      </c>
      <c r="K357" s="3">
        <v>47.7</v>
      </c>
    </row>
    <row r="358" spans="1:11" x14ac:dyDescent="0.25">
      <c r="A358" s="1">
        <v>22041287</v>
      </c>
      <c r="B358" s="1">
        <v>43568</v>
      </c>
      <c r="C358" s="1">
        <v>7722393</v>
      </c>
      <c r="D358" s="2">
        <v>4011863066306</v>
      </c>
      <c r="E358" s="1" t="s">
        <v>160</v>
      </c>
      <c r="F358" s="1" t="s">
        <v>1</v>
      </c>
      <c r="G358" s="1" t="s">
        <v>107</v>
      </c>
      <c r="H358" s="1" t="s">
        <v>502</v>
      </c>
      <c r="I358" s="1"/>
      <c r="J358" s="1">
        <v>1</v>
      </c>
      <c r="K358" s="3">
        <v>59.99</v>
      </c>
    </row>
    <row r="359" spans="1:11" x14ac:dyDescent="0.25">
      <c r="A359" s="1">
        <v>22064875</v>
      </c>
      <c r="B359" s="1">
        <v>45611</v>
      </c>
      <c r="C359" s="1">
        <v>7728090</v>
      </c>
      <c r="D359" s="2">
        <v>3664944137450</v>
      </c>
      <c r="E359" s="1" t="s">
        <v>179</v>
      </c>
      <c r="F359" s="1" t="s">
        <v>1</v>
      </c>
      <c r="G359" s="1" t="s">
        <v>19</v>
      </c>
      <c r="H359" s="1" t="s">
        <v>503</v>
      </c>
      <c r="I359" s="1"/>
      <c r="J359" s="1">
        <v>2</v>
      </c>
      <c r="K359" s="3">
        <v>65</v>
      </c>
    </row>
    <row r="360" spans="1:11" x14ac:dyDescent="0.25">
      <c r="A360" s="1">
        <v>22064943</v>
      </c>
      <c r="B360" s="1">
        <v>45611</v>
      </c>
      <c r="C360" s="1">
        <v>7728158</v>
      </c>
      <c r="D360" s="2">
        <v>3664944130314</v>
      </c>
      <c r="E360" s="1" t="s">
        <v>179</v>
      </c>
      <c r="F360" s="1" t="s">
        <v>1</v>
      </c>
      <c r="G360" s="1" t="s">
        <v>70</v>
      </c>
      <c r="H360" s="1" t="s">
        <v>504</v>
      </c>
      <c r="I360" s="1"/>
      <c r="J360" s="1">
        <v>2</v>
      </c>
      <c r="K360" s="3">
        <v>35</v>
      </c>
    </row>
    <row r="361" spans="1:11" x14ac:dyDescent="0.25">
      <c r="A361" s="1">
        <v>22095032</v>
      </c>
      <c r="B361" s="1">
        <v>46087</v>
      </c>
      <c r="C361" s="1">
        <v>7736060</v>
      </c>
      <c r="D361" s="2">
        <v>5051513624677</v>
      </c>
      <c r="E361" s="1" t="s">
        <v>111</v>
      </c>
      <c r="F361" s="1" t="s">
        <v>1</v>
      </c>
      <c r="G361" s="1" t="s">
        <v>112</v>
      </c>
      <c r="H361" s="1" t="s">
        <v>505</v>
      </c>
      <c r="I361" s="1"/>
      <c r="J361" s="1">
        <v>1</v>
      </c>
      <c r="K361" s="3">
        <v>50</v>
      </c>
    </row>
    <row r="362" spans="1:11" x14ac:dyDescent="0.25">
      <c r="A362" s="1">
        <v>22095050</v>
      </c>
      <c r="B362" s="1">
        <v>46087</v>
      </c>
      <c r="C362" s="1">
        <v>7736078</v>
      </c>
      <c r="D362" s="2">
        <v>5020436333898</v>
      </c>
      <c r="E362" s="1" t="s">
        <v>111</v>
      </c>
      <c r="F362" s="1" t="s">
        <v>1</v>
      </c>
      <c r="G362" s="1" t="s">
        <v>112</v>
      </c>
      <c r="H362" s="1" t="s">
        <v>506</v>
      </c>
      <c r="I362" s="1"/>
      <c r="J362" s="1">
        <v>1</v>
      </c>
      <c r="K362" s="3">
        <v>5</v>
      </c>
    </row>
    <row r="363" spans="1:11" x14ac:dyDescent="0.25">
      <c r="A363" s="1">
        <v>22112633</v>
      </c>
      <c r="B363" s="1">
        <v>45821</v>
      </c>
      <c r="C363" s="1">
        <v>7742581</v>
      </c>
      <c r="D363" s="2">
        <v>3760293962047</v>
      </c>
      <c r="E363" s="1" t="s">
        <v>441</v>
      </c>
      <c r="F363" s="1" t="s">
        <v>1</v>
      </c>
      <c r="G363" s="1" t="s">
        <v>11</v>
      </c>
      <c r="H363" s="1" t="s">
        <v>507</v>
      </c>
      <c r="I363" s="1"/>
      <c r="J363" s="1">
        <v>1</v>
      </c>
      <c r="K363" s="3">
        <v>189.9</v>
      </c>
    </row>
    <row r="364" spans="1:11" x14ac:dyDescent="0.25">
      <c r="A364" s="1">
        <v>22112650</v>
      </c>
      <c r="B364" s="1">
        <v>45821</v>
      </c>
      <c r="C364" s="1">
        <v>7742598</v>
      </c>
      <c r="D364" s="2">
        <v>3760293960586</v>
      </c>
      <c r="E364" s="1" t="s">
        <v>441</v>
      </c>
      <c r="F364" s="1" t="s">
        <v>1</v>
      </c>
      <c r="G364" s="1" t="s">
        <v>11</v>
      </c>
      <c r="H364" s="1" t="s">
        <v>508</v>
      </c>
      <c r="I364" s="1"/>
      <c r="J364" s="1">
        <v>1</v>
      </c>
      <c r="K364" s="3">
        <v>19.899999999999999</v>
      </c>
    </row>
    <row r="365" spans="1:11" x14ac:dyDescent="0.25">
      <c r="A365" s="1">
        <v>22144004</v>
      </c>
      <c r="B365" s="1">
        <v>41767</v>
      </c>
      <c r="C365" s="1">
        <v>7753310</v>
      </c>
      <c r="D365" s="2">
        <v>5707594297896</v>
      </c>
      <c r="E365" s="1" t="s">
        <v>290</v>
      </c>
      <c r="F365" s="1" t="s">
        <v>1</v>
      </c>
      <c r="G365" s="1" t="s">
        <v>5</v>
      </c>
      <c r="H365" s="1" t="s">
        <v>509</v>
      </c>
      <c r="I365" s="1"/>
      <c r="J365" s="1">
        <v>1</v>
      </c>
      <c r="K365" s="3">
        <v>35.15</v>
      </c>
    </row>
    <row r="366" spans="1:11" x14ac:dyDescent="0.25">
      <c r="A366" s="1">
        <v>22160996</v>
      </c>
      <c r="B366" s="1">
        <v>40063</v>
      </c>
      <c r="C366" s="1">
        <v>7759886</v>
      </c>
      <c r="D366" s="2">
        <v>3662219349737</v>
      </c>
      <c r="E366" s="1" t="s">
        <v>155</v>
      </c>
      <c r="F366" s="1" t="s">
        <v>1</v>
      </c>
      <c r="G366" s="1" t="s">
        <v>156</v>
      </c>
      <c r="H366" s="1" t="s">
        <v>510</v>
      </c>
      <c r="I366" s="1"/>
      <c r="J366" s="1">
        <v>1</v>
      </c>
      <c r="K366" s="3">
        <v>44.9</v>
      </c>
    </row>
    <row r="367" spans="1:11" x14ac:dyDescent="0.25">
      <c r="A367" s="1">
        <v>22161021</v>
      </c>
      <c r="B367" s="1">
        <v>40063</v>
      </c>
      <c r="C367" s="1">
        <v>7759911</v>
      </c>
      <c r="D367" s="2">
        <v>3662219358982</v>
      </c>
      <c r="E367" s="1" t="s">
        <v>155</v>
      </c>
      <c r="F367" s="1" t="s">
        <v>1</v>
      </c>
      <c r="G367" s="1" t="s">
        <v>156</v>
      </c>
      <c r="H367" s="1" t="s">
        <v>511</v>
      </c>
      <c r="I367" s="1"/>
      <c r="J367" s="1">
        <v>1</v>
      </c>
      <c r="K367" s="3">
        <v>49.9</v>
      </c>
    </row>
    <row r="368" spans="1:11" x14ac:dyDescent="0.25">
      <c r="A368" s="1">
        <v>22217136</v>
      </c>
      <c r="B368" s="1">
        <v>42329</v>
      </c>
      <c r="C368" s="1">
        <v>7777575</v>
      </c>
      <c r="D368" s="2">
        <v>5415231244522</v>
      </c>
      <c r="E368" s="1" t="s">
        <v>69</v>
      </c>
      <c r="F368" s="1" t="s">
        <v>1</v>
      </c>
      <c r="G368" s="1" t="s">
        <v>70</v>
      </c>
      <c r="H368" s="1" t="s">
        <v>512</v>
      </c>
      <c r="I368" s="1"/>
      <c r="J368" s="1">
        <v>3</v>
      </c>
      <c r="K368" s="3">
        <v>29</v>
      </c>
    </row>
    <row r="369" spans="1:11" x14ac:dyDescent="0.25">
      <c r="A369" s="1">
        <v>22258329</v>
      </c>
      <c r="B369" s="1">
        <v>46134</v>
      </c>
      <c r="C369" s="1">
        <v>7790296</v>
      </c>
      <c r="D369" s="2">
        <v>7689474657182</v>
      </c>
      <c r="E369" s="1" t="s">
        <v>158</v>
      </c>
      <c r="F369" s="1" t="s">
        <v>1</v>
      </c>
      <c r="G369" s="1" t="s">
        <v>156</v>
      </c>
      <c r="H369" s="1" t="s">
        <v>513</v>
      </c>
      <c r="I369" s="1"/>
      <c r="J369" s="1">
        <v>1</v>
      </c>
      <c r="K369" s="3">
        <v>149</v>
      </c>
    </row>
    <row r="370" spans="1:11" x14ac:dyDescent="0.25">
      <c r="A370" s="1">
        <v>22258330</v>
      </c>
      <c r="B370" s="1">
        <v>46134</v>
      </c>
      <c r="C370" s="1">
        <v>7790297</v>
      </c>
      <c r="D370" s="2">
        <v>7689474657199</v>
      </c>
      <c r="E370" s="1" t="s">
        <v>158</v>
      </c>
      <c r="F370" s="1" t="s">
        <v>1</v>
      </c>
      <c r="G370" s="1" t="s">
        <v>156</v>
      </c>
      <c r="H370" s="1" t="s">
        <v>514</v>
      </c>
      <c r="I370" s="1"/>
      <c r="J370" s="1">
        <v>1</v>
      </c>
      <c r="K370" s="3">
        <v>149</v>
      </c>
    </row>
    <row r="371" spans="1:11" x14ac:dyDescent="0.25">
      <c r="A371" s="1">
        <v>22258336</v>
      </c>
      <c r="B371" s="1">
        <v>46134</v>
      </c>
      <c r="C371" s="1">
        <v>7790303</v>
      </c>
      <c r="D371" s="2">
        <v>7689474657380</v>
      </c>
      <c r="E371" s="1" t="s">
        <v>158</v>
      </c>
      <c r="F371" s="1" t="s">
        <v>1</v>
      </c>
      <c r="G371" s="1" t="s">
        <v>156</v>
      </c>
      <c r="H371" s="1" t="s">
        <v>515</v>
      </c>
      <c r="I371" s="1"/>
      <c r="J371" s="1">
        <v>3</v>
      </c>
      <c r="K371" s="3">
        <v>65</v>
      </c>
    </row>
    <row r="372" spans="1:11" x14ac:dyDescent="0.25">
      <c r="A372" s="1">
        <v>22283566</v>
      </c>
      <c r="B372" s="1">
        <v>44023</v>
      </c>
      <c r="C372" s="1">
        <v>7799594</v>
      </c>
      <c r="D372" s="2">
        <v>3426470279628</v>
      </c>
      <c r="E372" s="1" t="s">
        <v>76</v>
      </c>
      <c r="F372" s="1" t="s">
        <v>1</v>
      </c>
      <c r="G372" s="1" t="s">
        <v>216</v>
      </c>
      <c r="H372" s="1" t="s">
        <v>516</v>
      </c>
      <c r="I372" s="1"/>
      <c r="J372" s="1">
        <v>1</v>
      </c>
      <c r="K372" s="3">
        <v>12.95</v>
      </c>
    </row>
    <row r="373" spans="1:11" x14ac:dyDescent="0.25">
      <c r="A373" s="1">
        <v>22283569</v>
      </c>
      <c r="B373" s="1">
        <v>44023</v>
      </c>
      <c r="C373" s="1">
        <v>7799597</v>
      </c>
      <c r="D373" s="2">
        <v>3426470280549</v>
      </c>
      <c r="E373" s="1" t="s">
        <v>76</v>
      </c>
      <c r="F373" s="1" t="s">
        <v>1</v>
      </c>
      <c r="G373" s="1" t="s">
        <v>216</v>
      </c>
      <c r="H373" s="1" t="s">
        <v>517</v>
      </c>
      <c r="I373" s="1"/>
      <c r="J373" s="1">
        <v>1</v>
      </c>
      <c r="K373" s="3">
        <v>34.950000000000003</v>
      </c>
    </row>
    <row r="374" spans="1:11" x14ac:dyDescent="0.25">
      <c r="A374" s="1">
        <v>22285704</v>
      </c>
      <c r="B374" s="1">
        <v>40069</v>
      </c>
      <c r="C374" s="1">
        <v>7800241</v>
      </c>
      <c r="D374" s="2">
        <v>3760111713899</v>
      </c>
      <c r="E374" s="1" t="s">
        <v>109</v>
      </c>
      <c r="F374" s="1" t="s">
        <v>1</v>
      </c>
      <c r="G374" s="1" t="s">
        <v>5</v>
      </c>
      <c r="H374" s="1" t="s">
        <v>518</v>
      </c>
      <c r="I374" s="1"/>
      <c r="J374" s="1">
        <v>1</v>
      </c>
      <c r="K374" s="3">
        <v>18.63</v>
      </c>
    </row>
    <row r="375" spans="1:11" x14ac:dyDescent="0.25">
      <c r="A375" s="1">
        <v>22297060</v>
      </c>
      <c r="B375" s="1">
        <v>44905</v>
      </c>
      <c r="C375" s="1">
        <v>7805095</v>
      </c>
      <c r="D375" s="2">
        <v>4001852060354</v>
      </c>
      <c r="E375" s="1" t="s">
        <v>519</v>
      </c>
      <c r="F375" s="1" t="s">
        <v>1</v>
      </c>
      <c r="G375" s="1" t="s">
        <v>11</v>
      </c>
      <c r="H375" s="1" t="s">
        <v>520</v>
      </c>
      <c r="I375" s="1"/>
      <c r="J375" s="1">
        <v>1</v>
      </c>
      <c r="K375" s="3">
        <v>99.6</v>
      </c>
    </row>
    <row r="376" spans="1:11" x14ac:dyDescent="0.25">
      <c r="A376" s="1">
        <v>22347375</v>
      </c>
      <c r="B376" s="1">
        <v>40312</v>
      </c>
      <c r="C376" s="1">
        <v>7818821</v>
      </c>
      <c r="D376" s="2">
        <v>4013833032519</v>
      </c>
      <c r="E376" s="1" t="s">
        <v>269</v>
      </c>
      <c r="F376" s="1" t="s">
        <v>1</v>
      </c>
      <c r="G376" s="1" t="s">
        <v>156</v>
      </c>
      <c r="H376" s="1" t="s">
        <v>521</v>
      </c>
      <c r="I376" s="1"/>
      <c r="J376" s="1">
        <v>1</v>
      </c>
      <c r="K376" s="3">
        <v>69.989999999999995</v>
      </c>
    </row>
    <row r="377" spans="1:11" x14ac:dyDescent="0.25">
      <c r="A377" s="1">
        <v>22389536</v>
      </c>
      <c r="B377" s="1">
        <v>44654</v>
      </c>
      <c r="C377" s="1">
        <v>7830844</v>
      </c>
      <c r="D377" s="2">
        <v>8681875315448</v>
      </c>
      <c r="E377" s="1" t="s">
        <v>484</v>
      </c>
      <c r="F377" s="1" t="s">
        <v>1</v>
      </c>
      <c r="G377" s="1" t="s">
        <v>19</v>
      </c>
      <c r="H377" s="1" t="s">
        <v>522</v>
      </c>
      <c r="I377" s="1"/>
      <c r="J377" s="1">
        <v>1</v>
      </c>
      <c r="K377" s="3">
        <v>451.98</v>
      </c>
    </row>
    <row r="378" spans="1:11" x14ac:dyDescent="0.25">
      <c r="A378" s="1">
        <v>22389665</v>
      </c>
      <c r="B378" s="1">
        <v>44654</v>
      </c>
      <c r="C378" s="1">
        <v>7830973</v>
      </c>
      <c r="D378" s="2">
        <v>8681875184747</v>
      </c>
      <c r="E378" s="1" t="s">
        <v>484</v>
      </c>
      <c r="F378" s="1" t="s">
        <v>1</v>
      </c>
      <c r="G378" s="1" t="s">
        <v>19</v>
      </c>
      <c r="H378" s="1" t="s">
        <v>523</v>
      </c>
      <c r="I378" s="1"/>
      <c r="J378" s="1">
        <v>2</v>
      </c>
      <c r="K378" s="3">
        <v>319.74</v>
      </c>
    </row>
    <row r="379" spans="1:11" x14ac:dyDescent="0.25">
      <c r="A379" s="1">
        <v>22389684</v>
      </c>
      <c r="B379" s="1">
        <v>44654</v>
      </c>
      <c r="C379" s="1">
        <v>7830992</v>
      </c>
      <c r="D379" s="2">
        <v>8681875449464</v>
      </c>
      <c r="E379" s="1" t="s">
        <v>484</v>
      </c>
      <c r="F379" s="1" t="s">
        <v>1</v>
      </c>
      <c r="G379" s="1" t="s">
        <v>19</v>
      </c>
      <c r="H379" s="1" t="s">
        <v>524</v>
      </c>
      <c r="I379" s="1"/>
      <c r="J379" s="1">
        <v>1</v>
      </c>
      <c r="K379" s="3">
        <v>122.16</v>
      </c>
    </row>
    <row r="380" spans="1:11" x14ac:dyDescent="0.25">
      <c r="A380" s="1">
        <v>22389721</v>
      </c>
      <c r="B380" s="1">
        <v>44654</v>
      </c>
      <c r="C380" s="1">
        <v>7831029</v>
      </c>
      <c r="D380" s="2">
        <v>8681875458510</v>
      </c>
      <c r="E380" s="1" t="s">
        <v>484</v>
      </c>
      <c r="F380" s="1" t="s">
        <v>1</v>
      </c>
      <c r="G380" s="1" t="s">
        <v>19</v>
      </c>
      <c r="H380" s="1" t="s">
        <v>525</v>
      </c>
      <c r="I380" s="1"/>
      <c r="J380" s="1">
        <v>1</v>
      </c>
      <c r="K380" s="3">
        <v>157.86000000000001</v>
      </c>
    </row>
    <row r="381" spans="1:11" x14ac:dyDescent="0.25">
      <c r="A381" s="1">
        <v>22485312</v>
      </c>
      <c r="B381" s="1">
        <v>45995</v>
      </c>
      <c r="C381" s="1">
        <v>7858281</v>
      </c>
      <c r="D381" s="2">
        <v>3664944125594</v>
      </c>
      <c r="E381" s="1" t="s">
        <v>321</v>
      </c>
      <c r="F381" s="1" t="s">
        <v>1</v>
      </c>
      <c r="G381" s="1" t="s">
        <v>11</v>
      </c>
      <c r="H381" s="1" t="s">
        <v>526</v>
      </c>
      <c r="I381" s="1"/>
      <c r="J381" s="1">
        <v>2</v>
      </c>
      <c r="K381" s="3">
        <v>18</v>
      </c>
    </row>
    <row r="382" spans="1:11" x14ac:dyDescent="0.25">
      <c r="A382" s="1">
        <v>22485317</v>
      </c>
      <c r="B382" s="1">
        <v>45995</v>
      </c>
      <c r="C382" s="1">
        <v>7858286</v>
      </c>
      <c r="D382" s="2">
        <v>3664944125686</v>
      </c>
      <c r="E382" s="1" t="s">
        <v>321</v>
      </c>
      <c r="F382" s="1" t="s">
        <v>1</v>
      </c>
      <c r="G382" s="1" t="s">
        <v>11</v>
      </c>
      <c r="H382" s="1" t="s">
        <v>527</v>
      </c>
      <c r="I382" s="1"/>
      <c r="J382" s="1">
        <v>1</v>
      </c>
      <c r="K382" s="3">
        <v>27</v>
      </c>
    </row>
    <row r="383" spans="1:11" x14ac:dyDescent="0.25">
      <c r="A383" s="1">
        <v>22485395</v>
      </c>
      <c r="B383" s="1">
        <v>45995</v>
      </c>
      <c r="C383" s="1">
        <v>7858364</v>
      </c>
      <c r="D383" s="2">
        <v>3664944125839</v>
      </c>
      <c r="E383" s="1" t="s">
        <v>128</v>
      </c>
      <c r="F383" s="1" t="s">
        <v>1</v>
      </c>
      <c r="G383" s="1" t="s">
        <v>11</v>
      </c>
      <c r="H383" s="1" t="s">
        <v>528</v>
      </c>
      <c r="I383" s="1"/>
      <c r="J383" s="1">
        <v>2</v>
      </c>
      <c r="K383" s="3">
        <v>46</v>
      </c>
    </row>
    <row r="384" spans="1:11" x14ac:dyDescent="0.25">
      <c r="A384" s="1">
        <v>22500321</v>
      </c>
      <c r="B384" s="1">
        <v>41984</v>
      </c>
      <c r="C384" s="1">
        <v>7862628</v>
      </c>
      <c r="D384" s="2">
        <v>4260628028312</v>
      </c>
      <c r="E384" s="1" t="s">
        <v>529</v>
      </c>
      <c r="F384" s="1" t="s">
        <v>1</v>
      </c>
      <c r="G384" s="1" t="s">
        <v>19</v>
      </c>
      <c r="H384" s="1" t="s">
        <v>530</v>
      </c>
      <c r="I384" s="1" t="s">
        <v>531</v>
      </c>
      <c r="J384" s="1">
        <v>1</v>
      </c>
      <c r="K384" s="3">
        <v>139.9</v>
      </c>
    </row>
    <row r="385" spans="1:11" x14ac:dyDescent="0.25">
      <c r="A385" s="1">
        <v>22510784</v>
      </c>
      <c r="B385" s="1">
        <v>44648</v>
      </c>
      <c r="C385" s="1">
        <v>7866758</v>
      </c>
      <c r="D385" s="2">
        <v>8681181994979</v>
      </c>
      <c r="E385" s="1" t="s">
        <v>260</v>
      </c>
      <c r="F385" s="1" t="s">
        <v>1</v>
      </c>
      <c r="G385" s="1" t="s">
        <v>19</v>
      </c>
      <c r="H385" s="1" t="s">
        <v>532</v>
      </c>
      <c r="I385" s="1"/>
      <c r="J385" s="1">
        <v>1</v>
      </c>
      <c r="K385" s="3">
        <v>288.12</v>
      </c>
    </row>
    <row r="386" spans="1:11" x14ac:dyDescent="0.25">
      <c r="A386" s="1">
        <v>22516415</v>
      </c>
      <c r="B386" s="1">
        <v>41454</v>
      </c>
      <c r="C386" s="1">
        <v>7869244</v>
      </c>
      <c r="D386" s="2">
        <v>4033477169860</v>
      </c>
      <c r="E386" s="1" t="s">
        <v>266</v>
      </c>
      <c r="F386" s="1" t="s">
        <v>1</v>
      </c>
      <c r="G386" s="1" t="s">
        <v>61</v>
      </c>
      <c r="H386" s="1" t="s">
        <v>533</v>
      </c>
      <c r="I386" s="1"/>
      <c r="J386" s="1">
        <v>2</v>
      </c>
      <c r="K386" s="3">
        <v>9.9499999999999993</v>
      </c>
    </row>
    <row r="387" spans="1:11" x14ac:dyDescent="0.25">
      <c r="A387" s="1">
        <v>22549533</v>
      </c>
      <c r="B387" s="1">
        <v>46451</v>
      </c>
      <c r="C387" s="1">
        <v>7879421</v>
      </c>
      <c r="D387" s="2">
        <v>5413821083872</v>
      </c>
      <c r="E387" s="1" t="s">
        <v>457</v>
      </c>
      <c r="F387" s="1" t="s">
        <v>1</v>
      </c>
      <c r="G387" s="1" t="s">
        <v>82</v>
      </c>
      <c r="H387" s="1" t="s">
        <v>534</v>
      </c>
      <c r="I387" s="1"/>
      <c r="J387" s="1">
        <v>1</v>
      </c>
      <c r="K387" s="3">
        <v>10.95</v>
      </c>
    </row>
    <row r="388" spans="1:11" x14ac:dyDescent="0.25">
      <c r="A388" s="1">
        <v>22549549</v>
      </c>
      <c r="B388" s="1">
        <v>46451</v>
      </c>
      <c r="C388" s="1">
        <v>7879437</v>
      </c>
      <c r="D388" s="2">
        <v>5413821085784</v>
      </c>
      <c r="E388" s="1" t="s">
        <v>457</v>
      </c>
      <c r="F388" s="1" t="s">
        <v>1</v>
      </c>
      <c r="G388" s="1" t="s">
        <v>216</v>
      </c>
      <c r="H388" s="1" t="s">
        <v>535</v>
      </c>
      <c r="I388" s="1"/>
      <c r="J388" s="1">
        <v>1</v>
      </c>
      <c r="K388" s="3">
        <v>68.95</v>
      </c>
    </row>
    <row r="389" spans="1:11" x14ac:dyDescent="0.25">
      <c r="A389" s="1">
        <v>22553875</v>
      </c>
      <c r="B389" s="1">
        <v>46443</v>
      </c>
      <c r="C389" s="1">
        <v>7880838</v>
      </c>
      <c r="D389" s="2">
        <v>100000399727</v>
      </c>
      <c r="E389" s="1" t="s">
        <v>489</v>
      </c>
      <c r="F389" s="1" t="s">
        <v>1</v>
      </c>
      <c r="G389" s="1" t="s">
        <v>70</v>
      </c>
      <c r="H389" s="1" t="s">
        <v>536</v>
      </c>
      <c r="I389" s="1"/>
      <c r="J389" s="1">
        <v>1</v>
      </c>
      <c r="K389" s="3">
        <v>69</v>
      </c>
    </row>
    <row r="390" spans="1:11" x14ac:dyDescent="0.25">
      <c r="A390" s="1">
        <v>22553884</v>
      </c>
      <c r="B390" s="1">
        <v>46443</v>
      </c>
      <c r="C390" s="1">
        <v>7880847</v>
      </c>
      <c r="D390" s="2">
        <v>100000399741</v>
      </c>
      <c r="E390" s="1" t="s">
        <v>489</v>
      </c>
      <c r="F390" s="1" t="s">
        <v>1</v>
      </c>
      <c r="G390" s="1" t="s">
        <v>70</v>
      </c>
      <c r="H390" s="1" t="s">
        <v>536</v>
      </c>
      <c r="I390" s="1"/>
      <c r="J390" s="1">
        <v>1</v>
      </c>
      <c r="K390" s="3">
        <v>69</v>
      </c>
    </row>
    <row r="391" spans="1:11" x14ac:dyDescent="0.25">
      <c r="A391" s="1">
        <v>22553885</v>
      </c>
      <c r="B391" s="1">
        <v>46443</v>
      </c>
      <c r="C391" s="1">
        <v>7880848</v>
      </c>
      <c r="D391" s="2">
        <v>100000399742</v>
      </c>
      <c r="E391" s="1" t="s">
        <v>489</v>
      </c>
      <c r="F391" s="1" t="s">
        <v>1</v>
      </c>
      <c r="G391" s="1" t="s">
        <v>70</v>
      </c>
      <c r="H391" s="1" t="s">
        <v>537</v>
      </c>
      <c r="I391" s="1"/>
      <c r="J391" s="1">
        <v>1</v>
      </c>
      <c r="K391" s="3">
        <v>69</v>
      </c>
    </row>
    <row r="392" spans="1:11" x14ac:dyDescent="0.25">
      <c r="A392" s="1">
        <v>22553886</v>
      </c>
      <c r="B392" s="1">
        <v>46443</v>
      </c>
      <c r="C392" s="1">
        <v>7880849</v>
      </c>
      <c r="D392" s="2">
        <v>100000399743</v>
      </c>
      <c r="E392" s="1" t="s">
        <v>489</v>
      </c>
      <c r="F392" s="1" t="s">
        <v>1</v>
      </c>
      <c r="G392" s="1" t="s">
        <v>70</v>
      </c>
      <c r="H392" s="1" t="s">
        <v>537</v>
      </c>
      <c r="I392" s="1"/>
      <c r="J392" s="1">
        <v>1</v>
      </c>
      <c r="K392" s="3">
        <v>69</v>
      </c>
    </row>
    <row r="393" spans="1:11" x14ac:dyDescent="0.25">
      <c r="A393" s="1">
        <v>22576983</v>
      </c>
      <c r="B393" s="1">
        <v>46092</v>
      </c>
      <c r="C393" s="1">
        <v>7888357</v>
      </c>
      <c r="D393" s="2">
        <v>4026477197674</v>
      </c>
      <c r="E393" s="1" t="s">
        <v>538</v>
      </c>
      <c r="F393" s="1" t="s">
        <v>1</v>
      </c>
      <c r="G393" s="1" t="s">
        <v>112</v>
      </c>
      <c r="H393" s="1" t="s">
        <v>539</v>
      </c>
      <c r="I393" s="1"/>
      <c r="J393" s="1">
        <v>1</v>
      </c>
      <c r="K393" s="3">
        <v>10.84</v>
      </c>
    </row>
    <row r="394" spans="1:11" x14ac:dyDescent="0.25">
      <c r="A394" s="1">
        <v>22576985</v>
      </c>
      <c r="B394" s="1">
        <v>46092</v>
      </c>
      <c r="C394" s="1">
        <v>7888359</v>
      </c>
      <c r="D394" s="2">
        <v>4026477198541</v>
      </c>
      <c r="E394" s="1" t="s">
        <v>538</v>
      </c>
      <c r="F394" s="1" t="s">
        <v>1</v>
      </c>
      <c r="G394" s="1" t="s">
        <v>2</v>
      </c>
      <c r="H394" s="1" t="s">
        <v>540</v>
      </c>
      <c r="I394" s="1"/>
      <c r="J394" s="1">
        <v>2</v>
      </c>
      <c r="K394" s="3">
        <v>6.02</v>
      </c>
    </row>
    <row r="395" spans="1:11" x14ac:dyDescent="0.25">
      <c r="A395" s="1">
        <v>22576987</v>
      </c>
      <c r="B395" s="1">
        <v>46092</v>
      </c>
      <c r="C395" s="1">
        <v>7888361</v>
      </c>
      <c r="D395" s="2">
        <v>4026477198633</v>
      </c>
      <c r="E395" s="1" t="s">
        <v>538</v>
      </c>
      <c r="F395" s="1" t="s">
        <v>1</v>
      </c>
      <c r="G395" s="1" t="s">
        <v>2</v>
      </c>
      <c r="H395" s="1" t="s">
        <v>541</v>
      </c>
      <c r="I395" s="1"/>
      <c r="J395" s="1">
        <v>2</v>
      </c>
      <c r="K395" s="3">
        <v>6.02</v>
      </c>
    </row>
    <row r="396" spans="1:11" x14ac:dyDescent="0.25">
      <c r="A396" s="1">
        <v>22589761</v>
      </c>
      <c r="B396" s="1">
        <v>41764</v>
      </c>
      <c r="C396" s="1">
        <v>7891186</v>
      </c>
      <c r="D396" s="2">
        <v>4260255968418</v>
      </c>
      <c r="E396" s="1" t="s">
        <v>193</v>
      </c>
      <c r="F396" s="1" t="s">
        <v>1</v>
      </c>
      <c r="G396" s="1" t="s">
        <v>5</v>
      </c>
      <c r="H396" s="1" t="s">
        <v>542</v>
      </c>
      <c r="I396" s="1"/>
      <c r="J396" s="1">
        <v>1</v>
      </c>
      <c r="K396" s="3">
        <v>59.9</v>
      </c>
    </row>
    <row r="397" spans="1:11" x14ac:dyDescent="0.25">
      <c r="A397" s="1">
        <v>22627129</v>
      </c>
      <c r="B397" s="1">
        <v>46014</v>
      </c>
      <c r="C397" s="1">
        <v>7903214</v>
      </c>
      <c r="D397" s="2">
        <v>3664944130420</v>
      </c>
      <c r="E397" s="1" t="s">
        <v>496</v>
      </c>
      <c r="F397" s="1" t="s">
        <v>1</v>
      </c>
      <c r="G397" s="1" t="s">
        <v>13</v>
      </c>
      <c r="H397" s="1" t="s">
        <v>543</v>
      </c>
      <c r="I397" s="1"/>
      <c r="J397" s="1">
        <v>1</v>
      </c>
      <c r="K397" s="3">
        <v>30</v>
      </c>
    </row>
    <row r="398" spans="1:11" x14ac:dyDescent="0.25">
      <c r="A398" s="1">
        <v>22627140</v>
      </c>
      <c r="B398" s="1">
        <v>46014</v>
      </c>
      <c r="C398" s="1">
        <v>7903225</v>
      </c>
      <c r="D398" s="2">
        <v>3664944138259</v>
      </c>
      <c r="E398" s="1" t="s">
        <v>496</v>
      </c>
      <c r="F398" s="1" t="s">
        <v>1</v>
      </c>
      <c r="G398" s="1" t="s">
        <v>13</v>
      </c>
      <c r="H398" s="1" t="s">
        <v>544</v>
      </c>
      <c r="I398" s="1"/>
      <c r="J398" s="1">
        <v>1</v>
      </c>
      <c r="K398" s="3">
        <v>44</v>
      </c>
    </row>
    <row r="399" spans="1:11" x14ac:dyDescent="0.25">
      <c r="A399" s="1">
        <v>22627142</v>
      </c>
      <c r="B399" s="1">
        <v>46014</v>
      </c>
      <c r="C399" s="1">
        <v>7903227</v>
      </c>
      <c r="D399" s="2">
        <v>3664944171577</v>
      </c>
      <c r="E399" s="1" t="s">
        <v>168</v>
      </c>
      <c r="F399" s="1" t="s">
        <v>1</v>
      </c>
      <c r="G399" s="1" t="s">
        <v>70</v>
      </c>
      <c r="H399" s="1" t="s">
        <v>545</v>
      </c>
      <c r="I399" s="1"/>
      <c r="J399" s="1">
        <v>1</v>
      </c>
      <c r="K399" s="3">
        <v>70</v>
      </c>
    </row>
    <row r="400" spans="1:11" x14ac:dyDescent="0.25">
      <c r="A400" s="1">
        <v>22796102</v>
      </c>
      <c r="B400" s="1">
        <v>42289</v>
      </c>
      <c r="C400" s="1">
        <v>7965161</v>
      </c>
      <c r="D400" s="2">
        <v>4008913624104</v>
      </c>
      <c r="E400" s="1" t="s">
        <v>191</v>
      </c>
      <c r="F400" s="1" t="s">
        <v>1</v>
      </c>
      <c r="G400" s="1" t="s">
        <v>8</v>
      </c>
      <c r="H400" s="1" t="s">
        <v>546</v>
      </c>
      <c r="I400" s="1"/>
      <c r="J400" s="1">
        <v>1</v>
      </c>
      <c r="K400" s="3">
        <v>94.95</v>
      </c>
    </row>
    <row r="401" spans="1:11" x14ac:dyDescent="0.25">
      <c r="A401" s="1">
        <v>22854278</v>
      </c>
      <c r="B401" s="1">
        <v>42617</v>
      </c>
      <c r="C401" s="1">
        <v>7975940</v>
      </c>
      <c r="D401" s="2">
        <v>8710103863342</v>
      </c>
      <c r="E401" s="1" t="s">
        <v>547</v>
      </c>
      <c r="F401" s="1" t="s">
        <v>1</v>
      </c>
      <c r="G401" s="1" t="s">
        <v>156</v>
      </c>
      <c r="H401" s="1" t="s">
        <v>548</v>
      </c>
      <c r="I401" s="1"/>
      <c r="J401" s="1">
        <v>1</v>
      </c>
      <c r="K401" s="3">
        <v>189.99</v>
      </c>
    </row>
    <row r="402" spans="1:11" x14ac:dyDescent="0.25">
      <c r="A402" s="1">
        <v>22854905</v>
      </c>
      <c r="B402" s="1">
        <v>46082</v>
      </c>
      <c r="C402" s="1">
        <v>7976516</v>
      </c>
      <c r="D402" s="2">
        <v>3665269008005</v>
      </c>
      <c r="E402" s="1" t="s">
        <v>549</v>
      </c>
      <c r="F402" s="1" t="s">
        <v>1</v>
      </c>
      <c r="G402" s="1" t="s">
        <v>54</v>
      </c>
      <c r="H402" s="1" t="s">
        <v>550</v>
      </c>
      <c r="I402" s="1"/>
      <c r="J402" s="1">
        <v>1</v>
      </c>
      <c r="K402" s="3">
        <v>18.63</v>
      </c>
    </row>
    <row r="403" spans="1:11" x14ac:dyDescent="0.25">
      <c r="A403" s="1">
        <v>23106786</v>
      </c>
      <c r="B403" s="1">
        <v>40432</v>
      </c>
      <c r="C403" s="1">
        <v>8054742</v>
      </c>
      <c r="D403" s="2">
        <v>4008838271995</v>
      </c>
      <c r="E403" s="1" t="s">
        <v>7</v>
      </c>
      <c r="F403" s="1" t="s">
        <v>1</v>
      </c>
      <c r="G403" s="1" t="s">
        <v>8</v>
      </c>
      <c r="H403" s="1" t="s">
        <v>551</v>
      </c>
      <c r="I403" s="1"/>
      <c r="J403" s="1">
        <v>2</v>
      </c>
      <c r="K403" s="3">
        <v>17.989999999999998</v>
      </c>
    </row>
    <row r="404" spans="1:11" x14ac:dyDescent="0.25">
      <c r="A404" s="1">
        <v>23128389</v>
      </c>
      <c r="B404" s="1">
        <v>44891</v>
      </c>
      <c r="C404" s="1">
        <v>8062776</v>
      </c>
      <c r="D404" s="2">
        <v>7689474659704</v>
      </c>
      <c r="E404" s="1" t="s">
        <v>158</v>
      </c>
      <c r="F404" s="1" t="s">
        <v>1</v>
      </c>
      <c r="G404" s="1" t="s">
        <v>156</v>
      </c>
      <c r="H404" s="1" t="s">
        <v>552</v>
      </c>
      <c r="I404" s="1"/>
      <c r="J404" s="1">
        <v>1</v>
      </c>
      <c r="K404" s="3">
        <v>109</v>
      </c>
    </row>
    <row r="405" spans="1:11" x14ac:dyDescent="0.25">
      <c r="A405" s="1">
        <v>23180547</v>
      </c>
      <c r="B405" s="1">
        <v>44655</v>
      </c>
      <c r="C405" s="1">
        <v>8081697</v>
      </c>
      <c r="D405" s="2">
        <v>8681875315455</v>
      </c>
      <c r="E405" s="1" t="s">
        <v>484</v>
      </c>
      <c r="F405" s="1" t="s">
        <v>1</v>
      </c>
      <c r="G405" s="1" t="s">
        <v>19</v>
      </c>
      <c r="H405" s="1" t="s">
        <v>553</v>
      </c>
      <c r="I405" s="1"/>
      <c r="J405" s="1">
        <v>3</v>
      </c>
      <c r="K405" s="3">
        <v>443.58</v>
      </c>
    </row>
    <row r="406" spans="1:11" x14ac:dyDescent="0.25">
      <c r="A406" s="1">
        <v>23180628</v>
      </c>
      <c r="B406" s="1">
        <v>44655</v>
      </c>
      <c r="C406" s="1">
        <v>8081778</v>
      </c>
      <c r="D406" s="2">
        <v>8681875471878</v>
      </c>
      <c r="E406" s="1" t="s">
        <v>554</v>
      </c>
      <c r="F406" s="1" t="s">
        <v>1</v>
      </c>
      <c r="G406" s="1" t="s">
        <v>61</v>
      </c>
      <c r="H406" s="1" t="s">
        <v>555</v>
      </c>
      <c r="I406" s="1"/>
      <c r="J406" s="1">
        <v>2</v>
      </c>
      <c r="K406" s="3">
        <v>471</v>
      </c>
    </row>
    <row r="407" spans="1:11" x14ac:dyDescent="0.25">
      <c r="A407" s="1">
        <v>23180685</v>
      </c>
      <c r="B407" s="1">
        <v>44655</v>
      </c>
      <c r="C407" s="1">
        <v>8081835</v>
      </c>
      <c r="D407" s="2">
        <v>8681875508697</v>
      </c>
      <c r="E407" s="1" t="s">
        <v>484</v>
      </c>
      <c r="F407" s="1" t="s">
        <v>1</v>
      </c>
      <c r="G407" s="1" t="s">
        <v>19</v>
      </c>
      <c r="H407" s="1" t="s">
        <v>556</v>
      </c>
      <c r="I407" s="1"/>
      <c r="J407" s="1">
        <v>2</v>
      </c>
      <c r="K407" s="3">
        <v>556.44000000000005</v>
      </c>
    </row>
    <row r="408" spans="1:11" x14ac:dyDescent="0.25">
      <c r="A408" s="1">
        <v>23180751</v>
      </c>
      <c r="B408" s="1">
        <v>44655</v>
      </c>
      <c r="C408" s="1">
        <v>8081901</v>
      </c>
      <c r="D408" s="2">
        <v>8681875450415</v>
      </c>
      <c r="E408" s="1" t="s">
        <v>335</v>
      </c>
      <c r="F408" s="1" t="s">
        <v>1</v>
      </c>
      <c r="G408" s="1" t="s">
        <v>70</v>
      </c>
      <c r="H408" s="1" t="s">
        <v>557</v>
      </c>
      <c r="I408" s="1"/>
      <c r="J408" s="1">
        <v>1</v>
      </c>
      <c r="K408" s="3">
        <v>139.80000000000001</v>
      </c>
    </row>
    <row r="409" spans="1:11" x14ac:dyDescent="0.25">
      <c r="A409" s="1">
        <v>23180826</v>
      </c>
      <c r="B409" s="1">
        <v>44655</v>
      </c>
      <c r="C409" s="1">
        <v>8081976</v>
      </c>
      <c r="D409" s="2">
        <v>8681875184129</v>
      </c>
      <c r="E409" s="1" t="s">
        <v>484</v>
      </c>
      <c r="F409" s="1" t="s">
        <v>1</v>
      </c>
      <c r="G409" s="1" t="s">
        <v>19</v>
      </c>
      <c r="H409" s="1" t="s">
        <v>558</v>
      </c>
      <c r="I409" s="1"/>
      <c r="J409" s="1">
        <v>1</v>
      </c>
      <c r="K409" s="3">
        <v>232.68</v>
      </c>
    </row>
    <row r="410" spans="1:11" x14ac:dyDescent="0.25">
      <c r="A410" s="1">
        <v>23180961</v>
      </c>
      <c r="B410" s="1">
        <v>44655</v>
      </c>
      <c r="C410" s="1">
        <v>8082111</v>
      </c>
      <c r="D410" s="2">
        <v>8681181790915</v>
      </c>
      <c r="E410" s="1" t="s">
        <v>484</v>
      </c>
      <c r="F410" s="1" t="s">
        <v>1</v>
      </c>
      <c r="G410" s="1" t="s">
        <v>19</v>
      </c>
      <c r="H410" s="1" t="s">
        <v>559</v>
      </c>
      <c r="I410" s="1"/>
      <c r="J410" s="1">
        <v>1</v>
      </c>
      <c r="K410" s="3">
        <v>342.72</v>
      </c>
    </row>
    <row r="411" spans="1:11" x14ac:dyDescent="0.25">
      <c r="A411" s="1">
        <v>23181156</v>
      </c>
      <c r="B411" s="1">
        <v>44655</v>
      </c>
      <c r="C411" s="1">
        <v>8082306</v>
      </c>
      <c r="D411" s="2">
        <v>8681875207620</v>
      </c>
      <c r="E411" s="1" t="s">
        <v>484</v>
      </c>
      <c r="F411" s="1" t="s">
        <v>1</v>
      </c>
      <c r="G411" s="1" t="s">
        <v>19</v>
      </c>
      <c r="H411" s="1" t="s">
        <v>560</v>
      </c>
      <c r="I411" s="1"/>
      <c r="J411" s="1">
        <v>1</v>
      </c>
      <c r="K411" s="3">
        <v>243.6</v>
      </c>
    </row>
    <row r="412" spans="1:11" x14ac:dyDescent="0.25">
      <c r="A412" s="1">
        <v>23347875</v>
      </c>
      <c r="B412" s="1">
        <v>41840</v>
      </c>
      <c r="C412" s="1">
        <v>8144082</v>
      </c>
      <c r="D412" s="2">
        <v>4260307096151</v>
      </c>
      <c r="E412" s="1" t="s">
        <v>186</v>
      </c>
      <c r="F412" s="1" t="s">
        <v>1</v>
      </c>
      <c r="G412" s="1" t="s">
        <v>5</v>
      </c>
      <c r="H412" s="1" t="s">
        <v>561</v>
      </c>
      <c r="I412" s="1"/>
      <c r="J412" s="1">
        <v>1</v>
      </c>
      <c r="K412" s="3">
        <v>24.95</v>
      </c>
    </row>
    <row r="413" spans="1:11" x14ac:dyDescent="0.25">
      <c r="A413" s="1">
        <v>23394998</v>
      </c>
      <c r="B413" s="1">
        <v>46953</v>
      </c>
      <c r="C413" s="1">
        <v>8163647</v>
      </c>
      <c r="D413" s="2">
        <v>571313001134</v>
      </c>
      <c r="E413" s="1" t="s">
        <v>562</v>
      </c>
      <c r="F413" s="1" t="s">
        <v>1</v>
      </c>
      <c r="G413" s="1" t="s">
        <v>61</v>
      </c>
      <c r="H413" s="1" t="s">
        <v>563</v>
      </c>
      <c r="I413" s="1"/>
      <c r="J413" s="1">
        <v>1</v>
      </c>
      <c r="K413" s="3">
        <v>64</v>
      </c>
    </row>
    <row r="414" spans="1:11" x14ac:dyDescent="0.25">
      <c r="A414" s="1">
        <v>23428121</v>
      </c>
      <c r="B414" s="1">
        <v>41790</v>
      </c>
      <c r="C414" s="1">
        <v>8176751</v>
      </c>
      <c r="D414" s="2">
        <v>5707594297292</v>
      </c>
      <c r="E414" s="1" t="s">
        <v>290</v>
      </c>
      <c r="F414" s="1" t="s">
        <v>1</v>
      </c>
      <c r="G414" s="1" t="s">
        <v>5</v>
      </c>
      <c r="H414" s="1" t="s">
        <v>564</v>
      </c>
      <c r="I414" s="1"/>
      <c r="J414" s="1">
        <v>1</v>
      </c>
      <c r="K414" s="3">
        <v>17.45</v>
      </c>
    </row>
    <row r="415" spans="1:11" x14ac:dyDescent="0.25">
      <c r="A415" s="1">
        <v>23588423</v>
      </c>
      <c r="B415" s="1">
        <v>46781</v>
      </c>
      <c r="C415" s="1">
        <v>8230019</v>
      </c>
      <c r="D415" s="2">
        <v>7689474657557</v>
      </c>
      <c r="E415" s="1" t="s">
        <v>565</v>
      </c>
      <c r="F415" s="1" t="s">
        <v>1</v>
      </c>
      <c r="G415" s="1" t="s">
        <v>87</v>
      </c>
      <c r="H415" s="1" t="s">
        <v>566</v>
      </c>
      <c r="I415" s="1"/>
      <c r="J415" s="1">
        <v>3</v>
      </c>
      <c r="K415" s="3">
        <v>65</v>
      </c>
    </row>
    <row r="416" spans="1:11" x14ac:dyDescent="0.25">
      <c r="A416" s="1">
        <v>23588426</v>
      </c>
      <c r="B416" s="1">
        <v>46781</v>
      </c>
      <c r="C416" s="1">
        <v>8230022</v>
      </c>
      <c r="D416" s="2">
        <v>7689474657564</v>
      </c>
      <c r="E416" s="1" t="s">
        <v>565</v>
      </c>
      <c r="F416" s="1" t="s">
        <v>1</v>
      </c>
      <c r="G416" s="1" t="s">
        <v>87</v>
      </c>
      <c r="H416" s="1" t="s">
        <v>567</v>
      </c>
      <c r="I416" s="1"/>
      <c r="J416" s="1">
        <v>1</v>
      </c>
      <c r="K416" s="3">
        <v>249</v>
      </c>
    </row>
    <row r="417" spans="1:11" x14ac:dyDescent="0.25">
      <c r="A417" s="1">
        <v>23588486</v>
      </c>
      <c r="B417" s="1">
        <v>46781</v>
      </c>
      <c r="C417" s="1">
        <v>8230082</v>
      </c>
      <c r="D417" s="2">
        <v>7689474657762</v>
      </c>
      <c r="E417" s="1" t="s">
        <v>565</v>
      </c>
      <c r="F417" s="1" t="s">
        <v>1</v>
      </c>
      <c r="G417" s="1" t="s">
        <v>156</v>
      </c>
      <c r="H417" s="1" t="s">
        <v>568</v>
      </c>
      <c r="I417" s="1"/>
      <c r="J417" s="1">
        <v>3</v>
      </c>
      <c r="K417" s="3">
        <v>60</v>
      </c>
    </row>
    <row r="418" spans="1:11" x14ac:dyDescent="0.25">
      <c r="A418" s="1">
        <v>23588489</v>
      </c>
      <c r="B418" s="1">
        <v>46781</v>
      </c>
      <c r="C418" s="1">
        <v>8230085</v>
      </c>
      <c r="D418" s="2">
        <v>7689474657779</v>
      </c>
      <c r="E418" s="1" t="s">
        <v>565</v>
      </c>
      <c r="F418" s="1" t="s">
        <v>1</v>
      </c>
      <c r="G418" s="1" t="s">
        <v>156</v>
      </c>
      <c r="H418" s="1" t="s">
        <v>569</v>
      </c>
      <c r="I418" s="1"/>
      <c r="J418" s="1">
        <v>2</v>
      </c>
      <c r="K418" s="3">
        <v>60</v>
      </c>
    </row>
    <row r="419" spans="1:11" x14ac:dyDescent="0.25">
      <c r="A419" s="1">
        <v>23588540</v>
      </c>
      <c r="B419" s="1">
        <v>46781</v>
      </c>
      <c r="C419" s="1">
        <v>8230136</v>
      </c>
      <c r="D419" s="2">
        <v>7689474657946</v>
      </c>
      <c r="E419" s="1" t="s">
        <v>565</v>
      </c>
      <c r="F419" s="1" t="s">
        <v>1</v>
      </c>
      <c r="G419" s="1" t="s">
        <v>87</v>
      </c>
      <c r="H419" s="1" t="s">
        <v>570</v>
      </c>
      <c r="I419" s="1"/>
      <c r="J419" s="1">
        <v>1</v>
      </c>
      <c r="K419" s="3">
        <v>20</v>
      </c>
    </row>
    <row r="420" spans="1:11" x14ac:dyDescent="0.25">
      <c r="A420" s="1">
        <v>23588561</v>
      </c>
      <c r="B420" s="1">
        <v>46781</v>
      </c>
      <c r="C420" s="1">
        <v>8230157</v>
      </c>
      <c r="D420" s="2">
        <v>7689474658011</v>
      </c>
      <c r="E420" s="1" t="s">
        <v>565</v>
      </c>
      <c r="F420" s="1" t="s">
        <v>1</v>
      </c>
      <c r="G420" s="1" t="s">
        <v>156</v>
      </c>
      <c r="H420" s="1" t="s">
        <v>571</v>
      </c>
      <c r="I420" s="1"/>
      <c r="J420" s="1">
        <v>1</v>
      </c>
      <c r="K420" s="3">
        <v>70</v>
      </c>
    </row>
    <row r="421" spans="1:11" x14ac:dyDescent="0.25">
      <c r="A421" s="1">
        <v>23588567</v>
      </c>
      <c r="B421" s="1">
        <v>46781</v>
      </c>
      <c r="C421" s="1">
        <v>8230163</v>
      </c>
      <c r="D421" s="2">
        <v>7689474658035</v>
      </c>
      <c r="E421" s="1" t="s">
        <v>565</v>
      </c>
      <c r="F421" s="1" t="s">
        <v>1</v>
      </c>
      <c r="G421" s="1" t="s">
        <v>156</v>
      </c>
      <c r="H421" s="1" t="s">
        <v>572</v>
      </c>
      <c r="I421" s="1"/>
      <c r="J421" s="1">
        <v>1</v>
      </c>
      <c r="K421" s="3">
        <v>70</v>
      </c>
    </row>
    <row r="422" spans="1:11" x14ac:dyDescent="0.25">
      <c r="A422" s="1">
        <v>23588612</v>
      </c>
      <c r="B422" s="1">
        <v>46781</v>
      </c>
      <c r="C422" s="1">
        <v>8230208</v>
      </c>
      <c r="D422" s="2">
        <v>7689474658189</v>
      </c>
      <c r="E422" s="1" t="s">
        <v>565</v>
      </c>
      <c r="F422" s="1" t="s">
        <v>1</v>
      </c>
      <c r="G422" s="1" t="s">
        <v>156</v>
      </c>
      <c r="H422" s="1" t="s">
        <v>573</v>
      </c>
      <c r="I422" s="1"/>
      <c r="J422" s="1">
        <v>2</v>
      </c>
      <c r="K422" s="3">
        <v>149</v>
      </c>
    </row>
    <row r="423" spans="1:11" x14ac:dyDescent="0.25">
      <c r="A423" s="1">
        <v>23588648</v>
      </c>
      <c r="B423" s="1">
        <v>46781</v>
      </c>
      <c r="C423" s="1">
        <v>8230244</v>
      </c>
      <c r="D423" s="2">
        <v>7689474658301</v>
      </c>
      <c r="E423" s="1" t="s">
        <v>565</v>
      </c>
      <c r="F423" s="1" t="s">
        <v>1</v>
      </c>
      <c r="G423" s="1" t="s">
        <v>156</v>
      </c>
      <c r="H423" s="1" t="s">
        <v>574</v>
      </c>
      <c r="I423" s="1"/>
      <c r="J423" s="1">
        <v>9</v>
      </c>
      <c r="K423" s="3">
        <v>65</v>
      </c>
    </row>
    <row r="424" spans="1:11" x14ac:dyDescent="0.25">
      <c r="A424" s="1">
        <v>23588654</v>
      </c>
      <c r="B424" s="1">
        <v>46781</v>
      </c>
      <c r="C424" s="1">
        <v>8230250</v>
      </c>
      <c r="D424" s="2">
        <v>7689474658325</v>
      </c>
      <c r="E424" s="1" t="s">
        <v>565</v>
      </c>
      <c r="F424" s="1" t="s">
        <v>1</v>
      </c>
      <c r="G424" s="1" t="s">
        <v>156</v>
      </c>
      <c r="H424" s="1" t="s">
        <v>575</v>
      </c>
      <c r="I424" s="1"/>
      <c r="J424" s="1">
        <v>1</v>
      </c>
      <c r="K424" s="3">
        <v>75</v>
      </c>
    </row>
    <row r="425" spans="1:11" x14ac:dyDescent="0.25">
      <c r="A425" s="1">
        <v>23588669</v>
      </c>
      <c r="B425" s="1">
        <v>46781</v>
      </c>
      <c r="C425" s="1">
        <v>8230265</v>
      </c>
      <c r="D425" s="2">
        <v>7689474658370</v>
      </c>
      <c r="E425" s="1" t="s">
        <v>565</v>
      </c>
      <c r="F425" s="1" t="s">
        <v>1</v>
      </c>
      <c r="G425" s="1" t="s">
        <v>156</v>
      </c>
      <c r="H425" s="1" t="s">
        <v>576</v>
      </c>
      <c r="I425" s="1"/>
      <c r="J425" s="1">
        <v>2</v>
      </c>
      <c r="K425" s="3">
        <v>179</v>
      </c>
    </row>
    <row r="426" spans="1:11" x14ac:dyDescent="0.25">
      <c r="A426" s="1">
        <v>23666396</v>
      </c>
      <c r="B426" s="1">
        <v>42505</v>
      </c>
      <c r="C426" s="1">
        <v>8251394</v>
      </c>
      <c r="D426" s="2">
        <v>3700763681795</v>
      </c>
      <c r="E426" s="1" t="s">
        <v>196</v>
      </c>
      <c r="F426" s="1" t="s">
        <v>1</v>
      </c>
      <c r="G426" s="1" t="s">
        <v>87</v>
      </c>
      <c r="H426" s="1" t="s">
        <v>577</v>
      </c>
      <c r="I426" s="1"/>
      <c r="J426" s="1">
        <v>1</v>
      </c>
      <c r="K426" s="3">
        <v>999</v>
      </c>
    </row>
    <row r="427" spans="1:11" x14ac:dyDescent="0.25">
      <c r="A427" s="1">
        <v>23870321</v>
      </c>
      <c r="B427" s="1">
        <v>46378</v>
      </c>
      <c r="C427" s="1">
        <v>8310086</v>
      </c>
      <c r="D427" s="2">
        <v>5413184602987</v>
      </c>
      <c r="E427" s="1" t="s">
        <v>423</v>
      </c>
      <c r="F427" s="1" t="s">
        <v>1</v>
      </c>
      <c r="G427" s="1" t="s">
        <v>118</v>
      </c>
      <c r="H427" s="1" t="s">
        <v>578</v>
      </c>
      <c r="I427" s="1"/>
      <c r="J427" s="1">
        <v>1</v>
      </c>
      <c r="K427" s="3">
        <v>99</v>
      </c>
    </row>
    <row r="428" spans="1:11" x14ac:dyDescent="0.25">
      <c r="A428" s="1">
        <v>23953068</v>
      </c>
      <c r="B428" s="1">
        <v>41387</v>
      </c>
      <c r="C428" s="1">
        <v>8323644</v>
      </c>
      <c r="D428" s="2">
        <v>8434169340905</v>
      </c>
      <c r="E428" s="1" t="s">
        <v>114</v>
      </c>
      <c r="F428" s="1" t="s">
        <v>1</v>
      </c>
      <c r="G428" s="1" t="s">
        <v>54</v>
      </c>
      <c r="H428" s="1" t="s">
        <v>579</v>
      </c>
      <c r="I428" s="1"/>
      <c r="J428" s="1">
        <v>1</v>
      </c>
      <c r="K428" s="3">
        <v>30</v>
      </c>
    </row>
    <row r="429" spans="1:11" x14ac:dyDescent="0.25">
      <c r="A429" s="1">
        <v>24036641</v>
      </c>
      <c r="B429" s="1">
        <v>41051</v>
      </c>
      <c r="C429" s="1">
        <v>8350310</v>
      </c>
      <c r="D429" s="2">
        <v>3372360538279</v>
      </c>
      <c r="E429" s="1" t="s">
        <v>580</v>
      </c>
      <c r="F429" s="1" t="s">
        <v>1</v>
      </c>
      <c r="G429" s="1" t="s">
        <v>54</v>
      </c>
      <c r="H429" s="1" t="s">
        <v>581</v>
      </c>
      <c r="I429" s="1" t="s">
        <v>582</v>
      </c>
      <c r="J429" s="1">
        <v>1</v>
      </c>
      <c r="K429" s="3">
        <v>11</v>
      </c>
    </row>
    <row r="430" spans="1:11" x14ac:dyDescent="0.25">
      <c r="A430" s="1">
        <v>24114752</v>
      </c>
      <c r="B430" s="1">
        <v>40415</v>
      </c>
      <c r="C430" s="1">
        <v>8369795</v>
      </c>
      <c r="D430" s="2">
        <v>4003222875537</v>
      </c>
      <c r="E430" s="1" t="s">
        <v>60</v>
      </c>
      <c r="F430" s="1" t="s">
        <v>1</v>
      </c>
      <c r="G430" s="1" t="s">
        <v>70</v>
      </c>
      <c r="H430" s="1" t="s">
        <v>583</v>
      </c>
      <c r="I430" s="1"/>
      <c r="J430" s="1">
        <v>1</v>
      </c>
      <c r="K430" s="3">
        <v>21.95</v>
      </c>
    </row>
    <row r="431" spans="1:11" x14ac:dyDescent="0.25">
      <c r="A431" s="1">
        <v>24144533</v>
      </c>
      <c r="B431" s="1">
        <v>44494</v>
      </c>
      <c r="C431" s="1">
        <v>8377199</v>
      </c>
      <c r="D431" s="2">
        <v>8681875216288</v>
      </c>
      <c r="E431" s="1" t="s">
        <v>347</v>
      </c>
      <c r="F431" s="1" t="s">
        <v>1</v>
      </c>
      <c r="G431" s="1" t="s">
        <v>54</v>
      </c>
      <c r="H431" s="1" t="s">
        <v>584</v>
      </c>
      <c r="I431" s="1" t="s">
        <v>585</v>
      </c>
      <c r="J431" s="1">
        <v>1</v>
      </c>
      <c r="K431" s="3">
        <v>115</v>
      </c>
    </row>
    <row r="432" spans="1:11" x14ac:dyDescent="0.25">
      <c r="A432" s="1">
        <v>24353360</v>
      </c>
      <c r="B432" s="1">
        <v>42498</v>
      </c>
      <c r="C432" s="1">
        <v>8436416</v>
      </c>
      <c r="D432" s="2">
        <v>8051836280854</v>
      </c>
      <c r="E432" s="1" t="s">
        <v>586</v>
      </c>
      <c r="F432" s="1" t="s">
        <v>1</v>
      </c>
      <c r="G432" s="1" t="s">
        <v>70</v>
      </c>
      <c r="H432" s="1" t="s">
        <v>587</v>
      </c>
      <c r="I432" s="1"/>
      <c r="J432" s="1">
        <v>1</v>
      </c>
      <c r="K432" s="3">
        <v>132</v>
      </c>
    </row>
    <row r="433" spans="1:11" x14ac:dyDescent="0.25">
      <c r="A433" s="1">
        <v>24380453</v>
      </c>
      <c r="B433" s="1">
        <v>44649</v>
      </c>
      <c r="C433" s="1">
        <v>8446262</v>
      </c>
      <c r="D433" s="2">
        <v>8681875449662</v>
      </c>
      <c r="E433" s="1" t="s">
        <v>260</v>
      </c>
      <c r="F433" s="1" t="s">
        <v>1</v>
      </c>
      <c r="G433" s="1" t="s">
        <v>19</v>
      </c>
      <c r="H433" s="1" t="s">
        <v>588</v>
      </c>
      <c r="I433" s="1"/>
      <c r="J433" s="1">
        <v>1</v>
      </c>
      <c r="K433" s="3">
        <v>157.86000000000001</v>
      </c>
    </row>
    <row r="434" spans="1:11" x14ac:dyDescent="0.25">
      <c r="A434" s="1">
        <v>24380600</v>
      </c>
      <c r="B434" s="1">
        <v>44649</v>
      </c>
      <c r="C434" s="1">
        <v>8446409</v>
      </c>
      <c r="D434" s="2">
        <v>8681875547894</v>
      </c>
      <c r="E434" s="1" t="s">
        <v>335</v>
      </c>
      <c r="F434" s="1" t="s">
        <v>1</v>
      </c>
      <c r="G434" s="1" t="s">
        <v>70</v>
      </c>
      <c r="H434" s="1" t="s">
        <v>589</v>
      </c>
      <c r="I434" s="1"/>
      <c r="J434" s="1">
        <v>1</v>
      </c>
      <c r="K434" s="3">
        <v>141.4</v>
      </c>
    </row>
    <row r="435" spans="1:11" x14ac:dyDescent="0.25">
      <c r="A435" s="1">
        <v>24380621</v>
      </c>
      <c r="B435" s="1">
        <v>44649</v>
      </c>
      <c r="C435" s="1">
        <v>8446430</v>
      </c>
      <c r="D435" s="2">
        <v>8681875052510</v>
      </c>
      <c r="E435" s="1" t="s">
        <v>260</v>
      </c>
      <c r="F435" s="1" t="s">
        <v>1</v>
      </c>
      <c r="G435" s="1" t="s">
        <v>61</v>
      </c>
      <c r="H435" s="1" t="s">
        <v>590</v>
      </c>
      <c r="I435" s="1"/>
      <c r="J435" s="1">
        <v>23</v>
      </c>
      <c r="K435" s="3">
        <v>87</v>
      </c>
    </row>
    <row r="436" spans="1:11" x14ac:dyDescent="0.25">
      <c r="A436" s="1">
        <v>24380624</v>
      </c>
      <c r="B436" s="1">
        <v>44649</v>
      </c>
      <c r="C436" s="1">
        <v>8446433</v>
      </c>
      <c r="D436" s="2">
        <v>8681875052558</v>
      </c>
      <c r="E436" s="1" t="s">
        <v>260</v>
      </c>
      <c r="F436" s="1" t="s">
        <v>1</v>
      </c>
      <c r="G436" s="1" t="s">
        <v>61</v>
      </c>
      <c r="H436" s="1" t="s">
        <v>591</v>
      </c>
      <c r="I436" s="1"/>
      <c r="J436" s="1">
        <v>15</v>
      </c>
      <c r="K436" s="3">
        <v>87</v>
      </c>
    </row>
    <row r="437" spans="1:11" x14ac:dyDescent="0.25">
      <c r="A437" s="1">
        <v>24567596</v>
      </c>
      <c r="B437" s="1">
        <v>47136</v>
      </c>
      <c r="C437" s="1">
        <v>8509076</v>
      </c>
      <c r="D437" s="2">
        <v>4020607733060</v>
      </c>
      <c r="E437" s="1" t="s">
        <v>99</v>
      </c>
      <c r="F437" s="1" t="s">
        <v>1</v>
      </c>
      <c r="G437" s="1" t="s">
        <v>61</v>
      </c>
      <c r="H437" s="1" t="s">
        <v>592</v>
      </c>
      <c r="I437" s="1"/>
      <c r="J437" s="1">
        <v>2</v>
      </c>
      <c r="K437" s="3">
        <v>32.5</v>
      </c>
    </row>
    <row r="438" spans="1:11" x14ac:dyDescent="0.25">
      <c r="A438" s="1">
        <v>24949697</v>
      </c>
      <c r="B438" s="1">
        <v>48492</v>
      </c>
      <c r="C438" s="1">
        <v>8614067</v>
      </c>
      <c r="D438" s="2">
        <v>3760293962368</v>
      </c>
      <c r="E438" s="1" t="s">
        <v>441</v>
      </c>
      <c r="F438" s="1" t="s">
        <v>1</v>
      </c>
      <c r="G438" s="1" t="s">
        <v>82</v>
      </c>
      <c r="H438" s="1" t="s">
        <v>593</v>
      </c>
      <c r="I438" s="1"/>
      <c r="J438" s="1">
        <v>1</v>
      </c>
      <c r="K438" s="3">
        <v>79.900000000000006</v>
      </c>
    </row>
    <row r="439" spans="1:11" x14ac:dyDescent="0.25">
      <c r="A439" s="1">
        <v>24949772</v>
      </c>
      <c r="B439" s="1">
        <v>48492</v>
      </c>
      <c r="C439" s="1">
        <v>8614142</v>
      </c>
      <c r="D439" s="2">
        <v>3760293960067</v>
      </c>
      <c r="E439" s="1" t="s">
        <v>441</v>
      </c>
      <c r="F439" s="1" t="s">
        <v>1</v>
      </c>
      <c r="G439" s="1" t="s">
        <v>82</v>
      </c>
      <c r="H439" s="1" t="s">
        <v>594</v>
      </c>
      <c r="I439" s="1"/>
      <c r="J439" s="1">
        <v>1</v>
      </c>
      <c r="K439" s="3">
        <v>79.900000000000006</v>
      </c>
    </row>
    <row r="440" spans="1:11" x14ac:dyDescent="0.25">
      <c r="A440" s="1">
        <v>24949805</v>
      </c>
      <c r="B440" s="1">
        <v>48492</v>
      </c>
      <c r="C440" s="1">
        <v>8614175</v>
      </c>
      <c r="D440" s="2">
        <v>3760293960128</v>
      </c>
      <c r="E440" s="1" t="s">
        <v>441</v>
      </c>
      <c r="F440" s="1" t="s">
        <v>1</v>
      </c>
      <c r="G440" s="1" t="s">
        <v>82</v>
      </c>
      <c r="H440" s="1" t="s">
        <v>595</v>
      </c>
      <c r="I440" s="1"/>
      <c r="J440" s="1">
        <v>3</v>
      </c>
      <c r="K440" s="3">
        <v>99.9</v>
      </c>
    </row>
    <row r="441" spans="1:11" x14ac:dyDescent="0.25">
      <c r="A441" s="1">
        <v>24949814</v>
      </c>
      <c r="B441" s="1">
        <v>48492</v>
      </c>
      <c r="C441" s="1">
        <v>8614184</v>
      </c>
      <c r="D441" s="2">
        <v>3760293962191</v>
      </c>
      <c r="E441" s="1" t="s">
        <v>441</v>
      </c>
      <c r="F441" s="1" t="s">
        <v>1</v>
      </c>
      <c r="G441" s="1" t="s">
        <v>82</v>
      </c>
      <c r="H441" s="1" t="s">
        <v>596</v>
      </c>
      <c r="I441" s="1"/>
      <c r="J441" s="1">
        <v>1</v>
      </c>
      <c r="K441" s="3">
        <v>99.9</v>
      </c>
    </row>
    <row r="442" spans="1:11" x14ac:dyDescent="0.25">
      <c r="A442" s="1">
        <v>24949817</v>
      </c>
      <c r="B442" s="1">
        <v>48492</v>
      </c>
      <c r="C442" s="1">
        <v>8614187</v>
      </c>
      <c r="D442" s="2">
        <v>3760293962177</v>
      </c>
      <c r="E442" s="1" t="s">
        <v>441</v>
      </c>
      <c r="F442" s="1" t="s">
        <v>1</v>
      </c>
      <c r="G442" s="1" t="s">
        <v>82</v>
      </c>
      <c r="H442" s="1" t="s">
        <v>597</v>
      </c>
      <c r="I442" s="1"/>
      <c r="J442" s="1">
        <v>2</v>
      </c>
      <c r="K442" s="3">
        <v>99.9</v>
      </c>
    </row>
    <row r="443" spans="1:11" x14ac:dyDescent="0.25">
      <c r="A443" s="1">
        <v>24949820</v>
      </c>
      <c r="B443" s="1">
        <v>48492</v>
      </c>
      <c r="C443" s="1">
        <v>8614190</v>
      </c>
      <c r="D443" s="2">
        <v>3760293962160</v>
      </c>
      <c r="E443" s="1" t="s">
        <v>441</v>
      </c>
      <c r="F443" s="1" t="s">
        <v>1</v>
      </c>
      <c r="G443" s="1" t="s">
        <v>82</v>
      </c>
      <c r="H443" s="1" t="s">
        <v>598</v>
      </c>
      <c r="I443" s="1"/>
      <c r="J443" s="1">
        <v>2</v>
      </c>
      <c r="K443" s="3">
        <v>99.9</v>
      </c>
    </row>
    <row r="444" spans="1:11" x14ac:dyDescent="0.25">
      <c r="A444" s="1">
        <v>24949847</v>
      </c>
      <c r="B444" s="1">
        <v>48492</v>
      </c>
      <c r="C444" s="1">
        <v>8614217</v>
      </c>
      <c r="D444" s="2">
        <v>3760293962115</v>
      </c>
      <c r="E444" s="1" t="s">
        <v>441</v>
      </c>
      <c r="F444" s="1" t="s">
        <v>1</v>
      </c>
      <c r="G444" s="1" t="s">
        <v>11</v>
      </c>
      <c r="H444" s="1" t="s">
        <v>599</v>
      </c>
      <c r="I444" s="1"/>
      <c r="J444" s="1">
        <v>1</v>
      </c>
      <c r="K444" s="3">
        <v>49.9</v>
      </c>
    </row>
    <row r="445" spans="1:11" x14ac:dyDescent="0.25">
      <c r="A445" s="1">
        <v>24949856</v>
      </c>
      <c r="B445" s="1">
        <v>48492</v>
      </c>
      <c r="C445" s="1">
        <v>8614226</v>
      </c>
      <c r="D445" s="2">
        <v>3760293962085</v>
      </c>
      <c r="E445" s="1" t="s">
        <v>441</v>
      </c>
      <c r="F445" s="1" t="s">
        <v>1</v>
      </c>
      <c r="G445" s="1" t="s">
        <v>11</v>
      </c>
      <c r="H445" s="1" t="s">
        <v>600</v>
      </c>
      <c r="I445" s="1"/>
      <c r="J445" s="1">
        <v>1</v>
      </c>
      <c r="K445" s="3">
        <v>49.9</v>
      </c>
    </row>
    <row r="446" spans="1:11" x14ac:dyDescent="0.25">
      <c r="A446" s="1">
        <v>24976289</v>
      </c>
      <c r="B446" s="1">
        <v>47171</v>
      </c>
      <c r="C446" s="1">
        <v>8625833</v>
      </c>
      <c r="D446" s="2">
        <v>7689474661004</v>
      </c>
      <c r="E446" s="1" t="s">
        <v>158</v>
      </c>
      <c r="F446" s="1" t="s">
        <v>1</v>
      </c>
      <c r="G446" s="1" t="s">
        <v>156</v>
      </c>
      <c r="H446" s="1" t="s">
        <v>601</v>
      </c>
      <c r="I446" s="1"/>
      <c r="J446" s="1">
        <v>1</v>
      </c>
      <c r="K446" s="3">
        <v>130</v>
      </c>
    </row>
    <row r="447" spans="1:11" x14ac:dyDescent="0.25">
      <c r="A447" s="1">
        <v>24976292</v>
      </c>
      <c r="B447" s="1">
        <v>47171</v>
      </c>
      <c r="C447" s="1">
        <v>8625836</v>
      </c>
      <c r="D447" s="2">
        <v>7689474661011</v>
      </c>
      <c r="E447" s="1" t="s">
        <v>158</v>
      </c>
      <c r="F447" s="1" t="s">
        <v>1</v>
      </c>
      <c r="G447" s="1" t="s">
        <v>87</v>
      </c>
      <c r="H447" s="1" t="s">
        <v>602</v>
      </c>
      <c r="I447" s="1"/>
      <c r="J447" s="1">
        <v>2</v>
      </c>
      <c r="K447" s="3">
        <v>110</v>
      </c>
    </row>
    <row r="448" spans="1:11" x14ac:dyDescent="0.25">
      <c r="A448" s="1">
        <v>24976295</v>
      </c>
      <c r="B448" s="1">
        <v>47171</v>
      </c>
      <c r="C448" s="1">
        <v>8625839</v>
      </c>
      <c r="D448" s="2">
        <v>7689474661028</v>
      </c>
      <c r="E448" s="1" t="s">
        <v>158</v>
      </c>
      <c r="F448" s="1" t="s">
        <v>1</v>
      </c>
      <c r="G448" s="1" t="s">
        <v>156</v>
      </c>
      <c r="H448" s="1" t="s">
        <v>603</v>
      </c>
      <c r="I448" s="1"/>
      <c r="J448" s="1">
        <v>1</v>
      </c>
      <c r="K448" s="3">
        <v>95</v>
      </c>
    </row>
    <row r="449" spans="1:11" x14ac:dyDescent="0.25">
      <c r="A449" s="1">
        <v>25027727</v>
      </c>
      <c r="B449" s="1">
        <v>50774</v>
      </c>
      <c r="C449" s="1">
        <v>8634935</v>
      </c>
      <c r="D449" s="2">
        <v>3664944127789</v>
      </c>
      <c r="E449" s="1" t="s">
        <v>128</v>
      </c>
      <c r="F449" s="1" t="s">
        <v>1</v>
      </c>
      <c r="G449" s="1" t="s">
        <v>2</v>
      </c>
      <c r="H449" s="1" t="s">
        <v>604</v>
      </c>
      <c r="I449" s="1"/>
      <c r="J449" s="1">
        <v>1</v>
      </c>
      <c r="K449" s="3">
        <v>11</v>
      </c>
    </row>
    <row r="450" spans="1:11" x14ac:dyDescent="0.25">
      <c r="A450" s="1">
        <v>25055279</v>
      </c>
      <c r="B450" s="1">
        <v>49688</v>
      </c>
      <c r="C450" s="1">
        <v>8647352</v>
      </c>
      <c r="D450" s="2">
        <v>4013833016694</v>
      </c>
      <c r="E450" s="1" t="s">
        <v>269</v>
      </c>
      <c r="F450" s="1" t="s">
        <v>1</v>
      </c>
      <c r="G450" s="1" t="s">
        <v>156</v>
      </c>
      <c r="H450" s="1" t="s">
        <v>521</v>
      </c>
      <c r="I450" s="1"/>
      <c r="J450" s="1">
        <v>1</v>
      </c>
      <c r="K450" s="3">
        <v>79.989999999999995</v>
      </c>
    </row>
    <row r="451" spans="1:11" x14ac:dyDescent="0.25">
      <c r="A451" s="1">
        <v>25055435</v>
      </c>
      <c r="B451" s="1">
        <v>49688</v>
      </c>
      <c r="C451" s="1">
        <v>8647508</v>
      </c>
      <c r="D451" s="2">
        <v>4013833025436</v>
      </c>
      <c r="E451" s="1" t="s">
        <v>269</v>
      </c>
      <c r="F451" s="1" t="s">
        <v>1</v>
      </c>
      <c r="G451" s="1" t="s">
        <v>156</v>
      </c>
      <c r="H451" s="1" t="s">
        <v>605</v>
      </c>
      <c r="I451" s="1"/>
      <c r="J451" s="1">
        <v>1</v>
      </c>
      <c r="K451" s="3">
        <v>369</v>
      </c>
    </row>
    <row r="452" spans="1:11" x14ac:dyDescent="0.25">
      <c r="A452" s="1">
        <v>25097576</v>
      </c>
      <c r="B452" s="1">
        <v>48528</v>
      </c>
      <c r="C452" s="1">
        <v>8660600</v>
      </c>
      <c r="D452" s="2">
        <v>8681875501452</v>
      </c>
      <c r="E452" s="1" t="s">
        <v>606</v>
      </c>
      <c r="F452" s="1" t="s">
        <v>1</v>
      </c>
      <c r="G452" s="1" t="s">
        <v>61</v>
      </c>
      <c r="H452" s="1" t="s">
        <v>607</v>
      </c>
      <c r="I452" s="1"/>
      <c r="J452" s="1">
        <v>2</v>
      </c>
      <c r="K452" s="3">
        <v>134.15</v>
      </c>
    </row>
    <row r="453" spans="1:11" x14ac:dyDescent="0.25">
      <c r="A453" s="1">
        <v>25097903</v>
      </c>
      <c r="B453" s="1">
        <v>48528</v>
      </c>
      <c r="C453" s="1">
        <v>8660927</v>
      </c>
      <c r="D453" s="2">
        <v>8681875502763</v>
      </c>
      <c r="E453" s="1" t="s">
        <v>335</v>
      </c>
      <c r="F453" s="1" t="s">
        <v>1</v>
      </c>
      <c r="G453" s="1" t="s">
        <v>61</v>
      </c>
      <c r="H453" s="1" t="s">
        <v>608</v>
      </c>
      <c r="I453" s="1"/>
      <c r="J453" s="1">
        <v>2</v>
      </c>
      <c r="K453" s="3">
        <v>137.38999999999999</v>
      </c>
    </row>
    <row r="454" spans="1:11" x14ac:dyDescent="0.25">
      <c r="A454" s="1">
        <v>25114682</v>
      </c>
      <c r="B454" s="1">
        <v>48195</v>
      </c>
      <c r="C454" s="1">
        <v>8667566</v>
      </c>
      <c r="D454" s="2">
        <v>3664944135159</v>
      </c>
      <c r="E454" s="1" t="s">
        <v>153</v>
      </c>
      <c r="F454" s="1" t="s">
        <v>1</v>
      </c>
      <c r="G454" s="1" t="s">
        <v>19</v>
      </c>
      <c r="H454" s="1" t="s">
        <v>609</v>
      </c>
      <c r="I454" s="1"/>
      <c r="J454" s="1">
        <v>1</v>
      </c>
      <c r="K454" s="3">
        <v>89</v>
      </c>
    </row>
    <row r="455" spans="1:11" x14ac:dyDescent="0.25">
      <c r="A455" s="1">
        <v>25208726</v>
      </c>
      <c r="B455" s="1">
        <v>50729</v>
      </c>
      <c r="C455" s="1">
        <v>8697800</v>
      </c>
      <c r="D455" s="2">
        <v>3664944134275</v>
      </c>
      <c r="E455" s="1" t="s">
        <v>168</v>
      </c>
      <c r="F455" s="1" t="s">
        <v>1</v>
      </c>
      <c r="G455" s="1" t="s">
        <v>70</v>
      </c>
      <c r="H455" s="1" t="s">
        <v>610</v>
      </c>
      <c r="I455" s="1"/>
      <c r="J455" s="1">
        <v>1</v>
      </c>
      <c r="K455" s="3">
        <v>19</v>
      </c>
    </row>
    <row r="456" spans="1:11" x14ac:dyDescent="0.25">
      <c r="A456" s="1">
        <v>25209146</v>
      </c>
      <c r="B456" s="1">
        <v>50729</v>
      </c>
      <c r="C456" s="1">
        <v>8698220</v>
      </c>
      <c r="D456" s="2">
        <v>3664944176442</v>
      </c>
      <c r="E456" s="1" t="s">
        <v>496</v>
      </c>
      <c r="F456" s="1" t="s">
        <v>1</v>
      </c>
      <c r="G456" s="1" t="s">
        <v>19</v>
      </c>
      <c r="H456" s="1" t="s">
        <v>611</v>
      </c>
      <c r="I456" s="1"/>
      <c r="J456" s="1">
        <v>1</v>
      </c>
      <c r="K456" s="3">
        <v>278</v>
      </c>
    </row>
    <row r="457" spans="1:11" x14ac:dyDescent="0.25">
      <c r="A457" s="1">
        <v>25227953</v>
      </c>
      <c r="B457" s="1">
        <v>51722</v>
      </c>
      <c r="C457" s="1">
        <v>8703050</v>
      </c>
      <c r="D457" s="2">
        <v>6970090041938</v>
      </c>
      <c r="E457" s="1" t="s">
        <v>612</v>
      </c>
      <c r="F457" s="1" t="s">
        <v>1</v>
      </c>
      <c r="G457" s="1" t="s">
        <v>5</v>
      </c>
      <c r="H457" s="1" t="s">
        <v>613</v>
      </c>
      <c r="I457" s="1"/>
      <c r="J457" s="1">
        <v>1</v>
      </c>
      <c r="K457" s="3">
        <v>31.5</v>
      </c>
    </row>
    <row r="458" spans="1:11" x14ac:dyDescent="0.25">
      <c r="A458" s="1">
        <v>25262477</v>
      </c>
      <c r="B458" s="1">
        <v>43847</v>
      </c>
      <c r="C458" s="1">
        <v>8711273</v>
      </c>
      <c r="D458" s="2">
        <v>5028420601510</v>
      </c>
      <c r="E458" s="1" t="s">
        <v>84</v>
      </c>
      <c r="F458" s="1" t="s">
        <v>1</v>
      </c>
      <c r="G458" s="1" t="s">
        <v>2</v>
      </c>
      <c r="H458" s="1" t="s">
        <v>614</v>
      </c>
      <c r="I458" s="1"/>
      <c r="J458" s="1">
        <v>1</v>
      </c>
      <c r="K458" s="3">
        <v>67.5</v>
      </c>
    </row>
    <row r="459" spans="1:11" x14ac:dyDescent="0.25">
      <c r="A459" s="1">
        <v>25285580</v>
      </c>
      <c r="B459" s="1">
        <v>50175</v>
      </c>
      <c r="C459" s="1">
        <v>8719511</v>
      </c>
      <c r="D459" s="2">
        <v>4008033453417</v>
      </c>
      <c r="E459" s="1" t="s">
        <v>212</v>
      </c>
      <c r="F459" s="1" t="s">
        <v>1</v>
      </c>
      <c r="G459" s="1" t="s">
        <v>2</v>
      </c>
      <c r="H459" s="1" t="s">
        <v>615</v>
      </c>
      <c r="I459" s="1"/>
      <c r="J459" s="1">
        <v>1</v>
      </c>
      <c r="K459" s="3">
        <v>6.99</v>
      </c>
    </row>
    <row r="460" spans="1:11" x14ac:dyDescent="0.25">
      <c r="A460" s="1">
        <v>25479221</v>
      </c>
      <c r="B460" s="1">
        <v>46620</v>
      </c>
      <c r="C460" s="1">
        <v>8780210</v>
      </c>
      <c r="D460" s="2">
        <v>8435527815561</v>
      </c>
      <c r="E460" s="1" t="s">
        <v>231</v>
      </c>
      <c r="F460" s="1" t="s">
        <v>1</v>
      </c>
      <c r="G460" s="1" t="s">
        <v>87</v>
      </c>
      <c r="H460" s="1" t="s">
        <v>616</v>
      </c>
      <c r="I460" s="1"/>
      <c r="J460" s="1">
        <v>1</v>
      </c>
      <c r="K460" s="3">
        <v>79.900000000000006</v>
      </c>
    </row>
    <row r="461" spans="1:11" x14ac:dyDescent="0.25">
      <c r="A461" s="1">
        <v>25551254</v>
      </c>
      <c r="B461" s="1">
        <v>46038</v>
      </c>
      <c r="C461" s="1">
        <v>8797004</v>
      </c>
      <c r="D461" s="2">
        <v>6941057417875</v>
      </c>
      <c r="E461" s="1" t="s">
        <v>86</v>
      </c>
      <c r="F461" s="1" t="s">
        <v>1</v>
      </c>
      <c r="G461" s="1" t="s">
        <v>87</v>
      </c>
      <c r="H461" s="1" t="s">
        <v>617</v>
      </c>
      <c r="I461" s="1"/>
      <c r="J461" s="1">
        <v>2</v>
      </c>
      <c r="K461" s="3">
        <v>49.99</v>
      </c>
    </row>
    <row r="462" spans="1:11" x14ac:dyDescent="0.25">
      <c r="A462" s="1">
        <v>25633382</v>
      </c>
      <c r="B462" s="1">
        <v>48938</v>
      </c>
      <c r="C462" s="1">
        <v>8819528</v>
      </c>
      <c r="D462" s="2">
        <v>8435593700075</v>
      </c>
      <c r="E462" s="1" t="s">
        <v>618</v>
      </c>
      <c r="F462" s="1" t="s">
        <v>1</v>
      </c>
      <c r="G462" s="1" t="s">
        <v>107</v>
      </c>
      <c r="H462" s="1" t="s">
        <v>619</v>
      </c>
      <c r="I462" s="1"/>
      <c r="J462" s="1">
        <v>1</v>
      </c>
      <c r="K462" s="3">
        <v>499</v>
      </c>
    </row>
    <row r="463" spans="1:11" x14ac:dyDescent="0.25">
      <c r="A463" s="1">
        <v>25754966</v>
      </c>
      <c r="B463" s="1">
        <v>47985</v>
      </c>
      <c r="C463" s="1">
        <v>8855438</v>
      </c>
      <c r="D463" s="2">
        <v>7689474662070</v>
      </c>
      <c r="E463" s="1" t="s">
        <v>565</v>
      </c>
      <c r="F463" s="1" t="s">
        <v>1</v>
      </c>
      <c r="G463" s="1" t="s">
        <v>156</v>
      </c>
      <c r="H463" s="1" t="s">
        <v>620</v>
      </c>
      <c r="I463" s="1"/>
      <c r="J463" s="1">
        <v>1</v>
      </c>
      <c r="K463" s="3">
        <v>25</v>
      </c>
    </row>
    <row r="464" spans="1:11" x14ac:dyDescent="0.25">
      <c r="A464" s="1">
        <v>25797509</v>
      </c>
      <c r="B464" s="1">
        <v>48756</v>
      </c>
      <c r="C464" s="1">
        <v>8871278</v>
      </c>
      <c r="D464" s="2">
        <v>8681875036169</v>
      </c>
      <c r="E464" s="1" t="s">
        <v>260</v>
      </c>
      <c r="F464" s="1" t="s">
        <v>1</v>
      </c>
      <c r="G464" s="1" t="s">
        <v>8</v>
      </c>
      <c r="H464" s="1" t="s">
        <v>621</v>
      </c>
      <c r="I464" s="1"/>
      <c r="J464" s="1">
        <v>2</v>
      </c>
      <c r="K464" s="3">
        <v>315</v>
      </c>
    </row>
    <row r="465" spans="1:11" x14ac:dyDescent="0.25">
      <c r="A465" s="1">
        <v>25797575</v>
      </c>
      <c r="B465" s="1">
        <v>48756</v>
      </c>
      <c r="C465" s="1">
        <v>8871344</v>
      </c>
      <c r="D465" s="2">
        <v>8681875462524</v>
      </c>
      <c r="E465" s="1" t="s">
        <v>260</v>
      </c>
      <c r="F465" s="1" t="s">
        <v>1</v>
      </c>
      <c r="G465" s="1" t="s">
        <v>19</v>
      </c>
      <c r="H465" s="1" t="s">
        <v>622</v>
      </c>
      <c r="I465" s="1"/>
      <c r="J465" s="1">
        <v>1</v>
      </c>
      <c r="K465" s="3">
        <v>265.74</v>
      </c>
    </row>
    <row r="466" spans="1:11" x14ac:dyDescent="0.25">
      <c r="A466" s="1">
        <v>25797749</v>
      </c>
      <c r="B466" s="1">
        <v>48756</v>
      </c>
      <c r="C466" s="1">
        <v>8871518</v>
      </c>
      <c r="D466" s="2">
        <v>8681875562101</v>
      </c>
      <c r="E466" s="1" t="s">
        <v>335</v>
      </c>
      <c r="F466" s="1" t="s">
        <v>1</v>
      </c>
      <c r="G466" s="1" t="s">
        <v>70</v>
      </c>
      <c r="H466" s="1" t="s">
        <v>623</v>
      </c>
      <c r="I466" s="1"/>
      <c r="J466" s="1">
        <v>1</v>
      </c>
      <c r="K466" s="3">
        <v>112.68</v>
      </c>
    </row>
    <row r="467" spans="1:11" x14ac:dyDescent="0.25">
      <c r="A467" s="1">
        <v>25797917</v>
      </c>
      <c r="B467" s="1">
        <v>48756</v>
      </c>
      <c r="C467" s="1">
        <v>8871686</v>
      </c>
      <c r="D467" s="2">
        <v>8681875503142</v>
      </c>
      <c r="E467" s="1" t="s">
        <v>260</v>
      </c>
      <c r="F467" s="1" t="s">
        <v>1</v>
      </c>
      <c r="G467" s="1" t="s">
        <v>8</v>
      </c>
      <c r="H467" s="1" t="s">
        <v>624</v>
      </c>
      <c r="I467" s="1"/>
      <c r="J467" s="1">
        <v>1</v>
      </c>
      <c r="K467" s="3">
        <v>123.6</v>
      </c>
    </row>
    <row r="468" spans="1:11" x14ac:dyDescent="0.25">
      <c r="A468" s="1">
        <v>25798046</v>
      </c>
      <c r="B468" s="1">
        <v>48756</v>
      </c>
      <c r="C468" s="1">
        <v>8871815</v>
      </c>
      <c r="D468" s="2">
        <v>8681875277791</v>
      </c>
      <c r="E468" s="1" t="s">
        <v>260</v>
      </c>
      <c r="F468" s="1" t="s">
        <v>1</v>
      </c>
      <c r="G468" s="1" t="s">
        <v>19</v>
      </c>
      <c r="H468" s="1" t="s">
        <v>625</v>
      </c>
      <c r="I468" s="1"/>
      <c r="J468" s="1">
        <v>1</v>
      </c>
      <c r="K468" s="3">
        <v>171.18</v>
      </c>
    </row>
    <row r="469" spans="1:11" x14ac:dyDescent="0.25">
      <c r="A469" s="1">
        <v>25798118</v>
      </c>
      <c r="B469" s="1">
        <v>48756</v>
      </c>
      <c r="C469" s="1">
        <v>8871887</v>
      </c>
      <c r="D469" s="2">
        <v>8681875449686</v>
      </c>
      <c r="E469" s="1" t="s">
        <v>260</v>
      </c>
      <c r="F469" s="1" t="s">
        <v>1</v>
      </c>
      <c r="G469" s="1" t="s">
        <v>19</v>
      </c>
      <c r="H469" s="1" t="s">
        <v>626</v>
      </c>
      <c r="I469" s="1"/>
      <c r="J469" s="1">
        <v>1</v>
      </c>
      <c r="K469" s="3">
        <v>172.14</v>
      </c>
    </row>
    <row r="470" spans="1:11" x14ac:dyDescent="0.25">
      <c r="A470" s="1">
        <v>25811591</v>
      </c>
      <c r="B470" s="1">
        <v>48735</v>
      </c>
      <c r="C470" s="1">
        <v>8876183</v>
      </c>
      <c r="D470" s="2">
        <v>8681181742037</v>
      </c>
      <c r="E470" s="1" t="s">
        <v>328</v>
      </c>
      <c r="F470" s="1" t="s">
        <v>1</v>
      </c>
      <c r="G470" s="1" t="s">
        <v>54</v>
      </c>
      <c r="H470" s="1" t="s">
        <v>627</v>
      </c>
      <c r="I470" s="1" t="s">
        <v>349</v>
      </c>
      <c r="J470" s="1">
        <v>1</v>
      </c>
      <c r="K470" s="3">
        <v>112.37</v>
      </c>
    </row>
    <row r="471" spans="1:11" x14ac:dyDescent="0.25">
      <c r="A471" s="1">
        <v>25816940</v>
      </c>
      <c r="B471" s="1">
        <v>50696</v>
      </c>
      <c r="C471" s="1">
        <v>8878214</v>
      </c>
      <c r="D471" s="2">
        <v>3664944182863</v>
      </c>
      <c r="E471" s="1" t="s">
        <v>168</v>
      </c>
      <c r="F471" s="1" t="s">
        <v>1</v>
      </c>
      <c r="G471" s="1" t="s">
        <v>70</v>
      </c>
      <c r="H471" s="1" t="s">
        <v>628</v>
      </c>
      <c r="I471" s="1"/>
      <c r="J471" s="1">
        <v>1</v>
      </c>
      <c r="K471" s="3">
        <v>29</v>
      </c>
    </row>
    <row r="472" spans="1:11" x14ac:dyDescent="0.25">
      <c r="A472" s="1">
        <v>25984524</v>
      </c>
      <c r="B472" s="1">
        <v>48294</v>
      </c>
      <c r="C472" s="1">
        <v>8922642</v>
      </c>
      <c r="D472" s="2">
        <v>4008838247310</v>
      </c>
      <c r="E472" s="1" t="s">
        <v>7</v>
      </c>
      <c r="F472" s="1" t="s">
        <v>1</v>
      </c>
      <c r="G472" s="1" t="s">
        <v>8</v>
      </c>
      <c r="H472" s="1" t="s">
        <v>629</v>
      </c>
      <c r="I472" s="1"/>
      <c r="J472" s="1">
        <v>1</v>
      </c>
      <c r="K472" s="3">
        <v>14.99</v>
      </c>
    </row>
    <row r="473" spans="1:11" x14ac:dyDescent="0.25">
      <c r="A473" s="1">
        <v>25984890</v>
      </c>
      <c r="B473" s="1">
        <v>48294</v>
      </c>
      <c r="C473" s="1">
        <v>8923008</v>
      </c>
      <c r="D473" s="2">
        <v>4008838269794</v>
      </c>
      <c r="E473" s="1" t="s">
        <v>7</v>
      </c>
      <c r="F473" s="1" t="s">
        <v>1</v>
      </c>
      <c r="G473" s="1" t="s">
        <v>70</v>
      </c>
      <c r="H473" s="1" t="s">
        <v>630</v>
      </c>
      <c r="I473" s="1"/>
      <c r="J473" s="1">
        <v>1</v>
      </c>
      <c r="K473" s="3">
        <v>29.99</v>
      </c>
    </row>
    <row r="474" spans="1:11" x14ac:dyDescent="0.25">
      <c r="A474" s="1">
        <v>25984923</v>
      </c>
      <c r="B474" s="1">
        <v>48294</v>
      </c>
      <c r="C474" s="1">
        <v>8923041</v>
      </c>
      <c r="D474" s="2">
        <v>4008838177754</v>
      </c>
      <c r="E474" s="1" t="s">
        <v>7</v>
      </c>
      <c r="F474" s="1" t="s">
        <v>1</v>
      </c>
      <c r="G474" s="1" t="s">
        <v>8</v>
      </c>
      <c r="H474" s="1" t="s">
        <v>631</v>
      </c>
      <c r="I474" s="1"/>
      <c r="J474" s="1">
        <v>2</v>
      </c>
      <c r="K474" s="3">
        <v>54.99</v>
      </c>
    </row>
    <row r="475" spans="1:11" x14ac:dyDescent="0.25">
      <c r="A475" s="1">
        <v>25987665</v>
      </c>
      <c r="B475" s="1">
        <v>48306</v>
      </c>
      <c r="C475" s="1">
        <v>8924907</v>
      </c>
      <c r="D475" s="2">
        <v>4008838507100</v>
      </c>
      <c r="E475" s="1" t="s">
        <v>7</v>
      </c>
      <c r="F475" s="1" t="s">
        <v>1</v>
      </c>
      <c r="G475" s="1" t="s">
        <v>2</v>
      </c>
      <c r="H475" s="1" t="s">
        <v>632</v>
      </c>
      <c r="I475" s="1"/>
      <c r="J475" s="1">
        <v>2</v>
      </c>
      <c r="K475" s="3">
        <v>12.99</v>
      </c>
    </row>
    <row r="476" spans="1:11" x14ac:dyDescent="0.25">
      <c r="A476" s="1">
        <v>26143767</v>
      </c>
      <c r="B476" s="1">
        <v>46634</v>
      </c>
      <c r="C476" s="1">
        <v>8965161</v>
      </c>
      <c r="D476" s="2">
        <v>100000399740</v>
      </c>
      <c r="E476" s="1" t="s">
        <v>489</v>
      </c>
      <c r="F476" s="1" t="s">
        <v>1</v>
      </c>
      <c r="G476" s="1" t="s">
        <v>70</v>
      </c>
      <c r="H476" s="1" t="s">
        <v>536</v>
      </c>
      <c r="I476" s="1"/>
      <c r="J476" s="1">
        <v>1</v>
      </c>
      <c r="K476" s="3">
        <v>123</v>
      </c>
    </row>
    <row r="477" spans="1:11" x14ac:dyDescent="0.25">
      <c r="A477" s="1">
        <v>26192584</v>
      </c>
      <c r="B477" s="1">
        <v>47133</v>
      </c>
      <c r="C477" s="1">
        <v>8986756</v>
      </c>
      <c r="D477" s="2">
        <v>8717459702851</v>
      </c>
      <c r="E477" s="1" t="s">
        <v>234</v>
      </c>
      <c r="F477" s="1" t="s">
        <v>1</v>
      </c>
      <c r="G477" s="1" t="s">
        <v>11</v>
      </c>
      <c r="H477" s="1" t="s">
        <v>633</v>
      </c>
      <c r="I477" s="1"/>
      <c r="J477" s="1">
        <v>1</v>
      </c>
      <c r="K477" s="3">
        <v>62.24</v>
      </c>
    </row>
    <row r="478" spans="1:11" x14ac:dyDescent="0.25">
      <c r="A478" s="1">
        <v>26338622</v>
      </c>
      <c r="B478" s="1">
        <v>51896</v>
      </c>
      <c r="C478" s="1">
        <v>9030584</v>
      </c>
      <c r="D478" s="2">
        <v>4260307096021</v>
      </c>
      <c r="E478" s="1" t="s">
        <v>186</v>
      </c>
      <c r="F478" s="1" t="s">
        <v>1</v>
      </c>
      <c r="G478" s="1" t="s">
        <v>22</v>
      </c>
      <c r="H478" s="1" t="s">
        <v>634</v>
      </c>
      <c r="I478" s="1"/>
      <c r="J478" s="1">
        <v>1</v>
      </c>
      <c r="K478" s="3">
        <v>6.95</v>
      </c>
    </row>
    <row r="479" spans="1:11" x14ac:dyDescent="0.25">
      <c r="A479" s="1">
        <v>26414010</v>
      </c>
      <c r="B479" s="1">
        <v>46654</v>
      </c>
      <c r="C479" s="1">
        <v>9059952</v>
      </c>
      <c r="D479" s="2">
        <v>8055182136704</v>
      </c>
      <c r="E479" s="1" t="s">
        <v>635</v>
      </c>
      <c r="F479" s="1" t="s">
        <v>1</v>
      </c>
      <c r="G479" s="1" t="s">
        <v>70</v>
      </c>
      <c r="H479" s="1" t="s">
        <v>636</v>
      </c>
      <c r="I479" s="1"/>
      <c r="J479" s="1">
        <v>1</v>
      </c>
      <c r="K479" s="3">
        <v>39.08</v>
      </c>
    </row>
    <row r="480" spans="1:11" x14ac:dyDescent="0.25">
      <c r="A480" s="1">
        <v>26464794</v>
      </c>
      <c r="B480" s="1">
        <v>42046</v>
      </c>
      <c r="C480" s="1">
        <v>9082407</v>
      </c>
      <c r="D480" s="2">
        <v>5413184110680</v>
      </c>
      <c r="E480" s="1" t="s">
        <v>423</v>
      </c>
      <c r="F480" s="1" t="s">
        <v>1</v>
      </c>
      <c r="G480" s="1" t="s">
        <v>118</v>
      </c>
      <c r="H480" s="1" t="s">
        <v>637</v>
      </c>
      <c r="I480" s="1"/>
      <c r="J480" s="1">
        <v>1</v>
      </c>
      <c r="K480" s="3">
        <v>50</v>
      </c>
    </row>
    <row r="481" spans="1:11" x14ac:dyDescent="0.25">
      <c r="A481" s="1">
        <v>26500764</v>
      </c>
      <c r="B481" s="1">
        <v>49934</v>
      </c>
      <c r="C481" s="1">
        <v>9095397</v>
      </c>
      <c r="D481" s="2">
        <v>5709513262213</v>
      </c>
      <c r="E481" s="1" t="s">
        <v>638</v>
      </c>
      <c r="F481" s="1" t="s">
        <v>1</v>
      </c>
      <c r="G481" s="1" t="s">
        <v>61</v>
      </c>
      <c r="H481" s="1" t="s">
        <v>639</v>
      </c>
      <c r="I481" s="1"/>
      <c r="J481" s="1">
        <v>1</v>
      </c>
      <c r="K481" s="3">
        <v>42.95</v>
      </c>
    </row>
    <row r="482" spans="1:11" x14ac:dyDescent="0.25">
      <c r="A482" s="1">
        <v>26500779</v>
      </c>
      <c r="B482" s="1">
        <v>49934</v>
      </c>
      <c r="C482" s="1">
        <v>9095412</v>
      </c>
      <c r="D482" s="2">
        <v>5709513262008</v>
      </c>
      <c r="E482" s="1" t="s">
        <v>638</v>
      </c>
      <c r="F482" s="1" t="s">
        <v>1</v>
      </c>
      <c r="G482" s="1" t="s">
        <v>61</v>
      </c>
      <c r="H482" s="1" t="s">
        <v>640</v>
      </c>
      <c r="I482" s="1"/>
      <c r="J482" s="1">
        <v>1</v>
      </c>
      <c r="K482" s="3">
        <v>34.950000000000003</v>
      </c>
    </row>
    <row r="483" spans="1:11" x14ac:dyDescent="0.25">
      <c r="A483" s="1">
        <v>26576484</v>
      </c>
      <c r="B483" s="1">
        <v>49262</v>
      </c>
      <c r="C483" s="1">
        <v>9125301</v>
      </c>
      <c r="D483" s="2">
        <v>6220491201074</v>
      </c>
      <c r="E483" s="1" t="s">
        <v>641</v>
      </c>
      <c r="F483" s="1" t="s">
        <v>1</v>
      </c>
      <c r="G483" s="1" t="s">
        <v>54</v>
      </c>
      <c r="H483" s="1" t="s">
        <v>642</v>
      </c>
      <c r="I483" s="1"/>
      <c r="J483" s="1">
        <v>1</v>
      </c>
      <c r="K483" s="3">
        <v>29.9</v>
      </c>
    </row>
    <row r="484" spans="1:11" x14ac:dyDescent="0.25">
      <c r="A484" s="1">
        <v>26576865</v>
      </c>
      <c r="B484" s="1">
        <v>49262</v>
      </c>
      <c r="C484" s="1">
        <v>9125682</v>
      </c>
      <c r="D484" s="2">
        <v>6900491200122</v>
      </c>
      <c r="E484" s="1" t="s">
        <v>641</v>
      </c>
      <c r="F484" s="1" t="s">
        <v>1</v>
      </c>
      <c r="G484" s="1" t="s">
        <v>54</v>
      </c>
      <c r="H484" s="1" t="s">
        <v>643</v>
      </c>
      <c r="I484" s="1"/>
      <c r="J484" s="1">
        <v>1</v>
      </c>
      <c r="K484" s="3">
        <v>19.899999999999999</v>
      </c>
    </row>
    <row r="485" spans="1:11" x14ac:dyDescent="0.25">
      <c r="A485" s="1">
        <v>26630016</v>
      </c>
      <c r="B485" s="1">
        <v>53867</v>
      </c>
      <c r="C485" s="1">
        <v>9145275</v>
      </c>
      <c r="D485" s="2">
        <v>8719023382247</v>
      </c>
      <c r="E485" s="1" t="s">
        <v>644</v>
      </c>
      <c r="F485" s="1" t="s">
        <v>1</v>
      </c>
      <c r="G485" s="1" t="s">
        <v>54</v>
      </c>
      <c r="H485" s="1" t="s">
        <v>645</v>
      </c>
      <c r="I485" s="1" t="s">
        <v>330</v>
      </c>
      <c r="J485" s="1">
        <v>1</v>
      </c>
      <c r="K485" s="3">
        <v>39.950000000000003</v>
      </c>
    </row>
    <row r="486" spans="1:11" x14ac:dyDescent="0.25">
      <c r="A486" s="1">
        <v>26637687</v>
      </c>
      <c r="B486" s="1">
        <v>51908</v>
      </c>
      <c r="C486" s="1">
        <v>9148449</v>
      </c>
      <c r="D486" s="2">
        <v>4008332700045</v>
      </c>
      <c r="E486" s="1" t="s">
        <v>646</v>
      </c>
      <c r="F486" s="1" t="s">
        <v>1</v>
      </c>
      <c r="G486" s="1" t="s">
        <v>112</v>
      </c>
      <c r="H486" s="1" t="s">
        <v>647</v>
      </c>
      <c r="I486" s="1"/>
      <c r="J486" s="1">
        <v>1</v>
      </c>
      <c r="K486" s="3">
        <v>26.49</v>
      </c>
    </row>
    <row r="487" spans="1:11" x14ac:dyDescent="0.25">
      <c r="A487" s="1">
        <v>26704833</v>
      </c>
      <c r="B487" s="1">
        <v>50753</v>
      </c>
      <c r="C487" s="1">
        <v>9174021</v>
      </c>
      <c r="D487" s="2">
        <v>3665269013276</v>
      </c>
      <c r="E487" s="1" t="s">
        <v>549</v>
      </c>
      <c r="F487" s="1" t="s">
        <v>1</v>
      </c>
      <c r="G487" s="1" t="s">
        <v>54</v>
      </c>
      <c r="H487" s="1" t="s">
        <v>648</v>
      </c>
      <c r="I487" s="1"/>
      <c r="J487" s="1">
        <v>1</v>
      </c>
      <c r="K487" s="3">
        <v>26.73</v>
      </c>
    </row>
    <row r="488" spans="1:11" x14ac:dyDescent="0.25">
      <c r="A488" s="1">
        <v>26763195</v>
      </c>
      <c r="B488" s="1">
        <v>54638</v>
      </c>
      <c r="C488" s="1">
        <v>9191358</v>
      </c>
      <c r="D488" s="2">
        <v>8681875608786</v>
      </c>
      <c r="E488" s="1" t="s">
        <v>335</v>
      </c>
      <c r="F488" s="1" t="s">
        <v>1</v>
      </c>
      <c r="G488" s="1" t="s">
        <v>70</v>
      </c>
      <c r="H488" s="1" t="s">
        <v>649</v>
      </c>
      <c r="I488" s="1"/>
      <c r="J488" s="1">
        <v>1</v>
      </c>
      <c r="K488" s="3">
        <v>65.58</v>
      </c>
    </row>
    <row r="489" spans="1:11" x14ac:dyDescent="0.25">
      <c r="A489" s="1">
        <v>26818404</v>
      </c>
      <c r="B489" s="1">
        <v>53909</v>
      </c>
      <c r="C489" s="1">
        <v>9207567</v>
      </c>
      <c r="D489" s="2">
        <v>3664944198710</v>
      </c>
      <c r="E489" s="1" t="s">
        <v>168</v>
      </c>
      <c r="F489" s="1" t="s">
        <v>1</v>
      </c>
      <c r="G489" s="1" t="s">
        <v>54</v>
      </c>
      <c r="H489" s="1" t="s">
        <v>650</v>
      </c>
      <c r="I489" s="1"/>
      <c r="J489" s="1">
        <v>1</v>
      </c>
      <c r="K489" s="3">
        <v>30</v>
      </c>
    </row>
    <row r="490" spans="1:11" x14ac:dyDescent="0.25">
      <c r="A490" s="1">
        <v>26863601</v>
      </c>
      <c r="B490" s="1">
        <v>51215</v>
      </c>
      <c r="C490" s="1">
        <v>9224060</v>
      </c>
      <c r="D490" s="2">
        <v>7689474662889</v>
      </c>
      <c r="E490" s="1" t="s">
        <v>565</v>
      </c>
      <c r="F490" s="1" t="s">
        <v>1</v>
      </c>
      <c r="G490" s="1" t="s">
        <v>156</v>
      </c>
      <c r="H490" s="1" t="s">
        <v>651</v>
      </c>
      <c r="I490" s="1"/>
      <c r="J490" s="1">
        <v>3</v>
      </c>
      <c r="K490" s="3">
        <v>65</v>
      </c>
    </row>
    <row r="491" spans="1:11" x14ac:dyDescent="0.25">
      <c r="A491" s="1">
        <v>26863616</v>
      </c>
      <c r="B491" s="1">
        <v>51215</v>
      </c>
      <c r="C491" s="1">
        <v>9224075</v>
      </c>
      <c r="D491" s="2">
        <v>7689474662896</v>
      </c>
      <c r="E491" s="1" t="s">
        <v>565</v>
      </c>
      <c r="F491" s="1" t="s">
        <v>1</v>
      </c>
      <c r="G491" s="1" t="s">
        <v>156</v>
      </c>
      <c r="H491" s="1" t="s">
        <v>652</v>
      </c>
      <c r="I491" s="1"/>
      <c r="J491" s="1">
        <v>2</v>
      </c>
      <c r="K491" s="3">
        <v>130</v>
      </c>
    </row>
    <row r="492" spans="1:11" x14ac:dyDescent="0.25">
      <c r="A492" s="1">
        <v>26863664</v>
      </c>
      <c r="B492" s="1">
        <v>51215</v>
      </c>
      <c r="C492" s="1">
        <v>9224123</v>
      </c>
      <c r="D492" s="2">
        <v>7689474662926</v>
      </c>
      <c r="E492" s="1" t="s">
        <v>565</v>
      </c>
      <c r="F492" s="1" t="s">
        <v>1</v>
      </c>
      <c r="G492" s="1" t="s">
        <v>156</v>
      </c>
      <c r="H492" s="1" t="s">
        <v>653</v>
      </c>
      <c r="I492" s="1"/>
      <c r="J492" s="1">
        <v>2</v>
      </c>
      <c r="K492" s="3">
        <v>59</v>
      </c>
    </row>
    <row r="493" spans="1:11" x14ac:dyDescent="0.25">
      <c r="A493" s="1">
        <v>26863688</v>
      </c>
      <c r="B493" s="1">
        <v>51215</v>
      </c>
      <c r="C493" s="1">
        <v>9224147</v>
      </c>
      <c r="D493" s="2">
        <v>7689474663107</v>
      </c>
      <c r="E493" s="1" t="s">
        <v>565</v>
      </c>
      <c r="F493" s="1" t="s">
        <v>1</v>
      </c>
      <c r="G493" s="1" t="s">
        <v>156</v>
      </c>
      <c r="H493" s="1" t="s">
        <v>654</v>
      </c>
      <c r="I493" s="1"/>
      <c r="J493" s="1">
        <v>1</v>
      </c>
      <c r="K493" s="3">
        <v>65</v>
      </c>
    </row>
    <row r="494" spans="1:11" x14ac:dyDescent="0.25">
      <c r="A494" s="1">
        <v>27083377</v>
      </c>
      <c r="B494" s="1">
        <v>48234</v>
      </c>
      <c r="C494" s="1">
        <v>9293305</v>
      </c>
      <c r="D494" s="2">
        <v>7391482044716</v>
      </c>
      <c r="E494" s="1" t="s">
        <v>228</v>
      </c>
      <c r="F494" s="1" t="s">
        <v>1</v>
      </c>
      <c r="G494" s="1" t="s">
        <v>61</v>
      </c>
      <c r="H494" s="1" t="s">
        <v>655</v>
      </c>
      <c r="I494" s="1"/>
      <c r="J494" s="1">
        <v>1</v>
      </c>
      <c r="K494" s="3">
        <v>36.86</v>
      </c>
    </row>
    <row r="495" spans="1:11" x14ac:dyDescent="0.25">
      <c r="A495" s="1">
        <v>27133966</v>
      </c>
      <c r="B495" s="1">
        <v>54668</v>
      </c>
      <c r="C495" s="1">
        <v>9300913</v>
      </c>
      <c r="D495" s="2">
        <v>4003222879900</v>
      </c>
      <c r="E495" s="1" t="s">
        <v>60</v>
      </c>
      <c r="F495" s="1" t="s">
        <v>1</v>
      </c>
      <c r="G495" s="1" t="s">
        <v>61</v>
      </c>
      <c r="H495" s="1" t="s">
        <v>656</v>
      </c>
      <c r="I495" s="1"/>
      <c r="J495" s="1">
        <v>1</v>
      </c>
      <c r="K495" s="3">
        <v>30.95</v>
      </c>
    </row>
    <row r="496" spans="1:11" x14ac:dyDescent="0.25">
      <c r="A496" s="1">
        <v>27152017</v>
      </c>
      <c r="B496" s="1">
        <v>53654</v>
      </c>
      <c r="C496" s="1">
        <v>9302854</v>
      </c>
      <c r="D496" s="2">
        <v>2000006922120</v>
      </c>
      <c r="E496" s="1" t="s">
        <v>394</v>
      </c>
      <c r="F496" s="1" t="s">
        <v>1</v>
      </c>
      <c r="G496" s="1" t="s">
        <v>11</v>
      </c>
      <c r="H496" s="1" t="s">
        <v>657</v>
      </c>
      <c r="I496" s="1"/>
      <c r="J496" s="1">
        <v>1</v>
      </c>
      <c r="K496" s="3">
        <v>149.69999999999999</v>
      </c>
    </row>
    <row r="497" spans="1:11" x14ac:dyDescent="0.25">
      <c r="A497" s="1">
        <v>27412318</v>
      </c>
      <c r="B497" s="1">
        <v>49877</v>
      </c>
      <c r="C497" s="1">
        <v>9374404</v>
      </c>
      <c r="D497" s="2">
        <v>4002541573926</v>
      </c>
      <c r="E497" s="1" t="s">
        <v>47</v>
      </c>
      <c r="F497" s="1" t="s">
        <v>1</v>
      </c>
      <c r="G497" s="1" t="s">
        <v>11</v>
      </c>
      <c r="H497" s="1" t="s">
        <v>658</v>
      </c>
      <c r="I497" s="1"/>
      <c r="J497" s="1">
        <v>2</v>
      </c>
      <c r="K497" s="3">
        <v>13.74</v>
      </c>
    </row>
    <row r="498" spans="1:11" x14ac:dyDescent="0.25">
      <c r="A498" s="1">
        <v>27412630</v>
      </c>
      <c r="B498" s="1">
        <v>53912</v>
      </c>
      <c r="C498" s="1">
        <v>9374716</v>
      </c>
      <c r="D498" s="2">
        <v>3664944182108</v>
      </c>
      <c r="E498" s="1" t="s">
        <v>496</v>
      </c>
      <c r="F498" s="1" t="s">
        <v>1</v>
      </c>
      <c r="G498" s="1" t="s">
        <v>70</v>
      </c>
      <c r="H498" s="1" t="s">
        <v>659</v>
      </c>
      <c r="I498" s="1"/>
      <c r="J498" s="1">
        <v>2</v>
      </c>
      <c r="K498" s="3">
        <v>33</v>
      </c>
    </row>
    <row r="499" spans="1:11" x14ac:dyDescent="0.25">
      <c r="A499" s="1">
        <v>27412681</v>
      </c>
      <c r="B499" s="1">
        <v>53912</v>
      </c>
      <c r="C499" s="1">
        <v>9374767</v>
      </c>
      <c r="D499" s="2">
        <v>3664944185048</v>
      </c>
      <c r="E499" s="1" t="s">
        <v>168</v>
      </c>
      <c r="F499" s="1" t="s">
        <v>1</v>
      </c>
      <c r="G499" s="1" t="s">
        <v>70</v>
      </c>
      <c r="H499" s="1" t="s">
        <v>660</v>
      </c>
      <c r="I499" s="1"/>
      <c r="J499" s="1">
        <v>1</v>
      </c>
      <c r="K499" s="3">
        <v>75</v>
      </c>
    </row>
    <row r="500" spans="1:11" x14ac:dyDescent="0.25">
      <c r="A500" s="1">
        <v>27413035</v>
      </c>
      <c r="B500" s="1">
        <v>53912</v>
      </c>
      <c r="C500" s="1">
        <v>9375121</v>
      </c>
      <c r="D500" s="2">
        <v>3664944125532</v>
      </c>
      <c r="E500" s="1" t="s">
        <v>321</v>
      </c>
      <c r="F500" s="1" t="s">
        <v>1</v>
      </c>
      <c r="G500" s="1" t="s">
        <v>11</v>
      </c>
      <c r="H500" s="1" t="s">
        <v>661</v>
      </c>
      <c r="I500" s="1"/>
      <c r="J500" s="1">
        <v>1</v>
      </c>
      <c r="K500" s="3">
        <v>79.8</v>
      </c>
    </row>
    <row r="501" spans="1:11" x14ac:dyDescent="0.25">
      <c r="A501" s="1">
        <v>27596344</v>
      </c>
      <c r="B501" s="1">
        <v>49346</v>
      </c>
      <c r="C501" s="1">
        <v>9425212</v>
      </c>
      <c r="D501" s="2">
        <v>3760093542647</v>
      </c>
      <c r="E501" s="1" t="s">
        <v>245</v>
      </c>
      <c r="F501" s="1" t="s">
        <v>1</v>
      </c>
      <c r="G501" s="1" t="s">
        <v>61</v>
      </c>
      <c r="H501" s="1" t="s">
        <v>662</v>
      </c>
      <c r="I501" s="1"/>
      <c r="J501" s="1">
        <v>3</v>
      </c>
      <c r="K501" s="3">
        <v>219</v>
      </c>
    </row>
    <row r="502" spans="1:11" x14ac:dyDescent="0.25">
      <c r="A502" s="1">
        <v>27596494</v>
      </c>
      <c r="B502" s="1">
        <v>49346</v>
      </c>
      <c r="C502" s="1">
        <v>9425362</v>
      </c>
      <c r="D502" s="2">
        <v>3760093543262</v>
      </c>
      <c r="E502" s="1" t="s">
        <v>245</v>
      </c>
      <c r="F502" s="1" t="s">
        <v>1</v>
      </c>
      <c r="G502" s="1" t="s">
        <v>61</v>
      </c>
      <c r="H502" s="1" t="s">
        <v>663</v>
      </c>
      <c r="I502" s="1"/>
      <c r="J502" s="1">
        <v>1</v>
      </c>
      <c r="K502" s="3">
        <v>349</v>
      </c>
    </row>
    <row r="503" spans="1:11" x14ac:dyDescent="0.25">
      <c r="A503" s="1">
        <v>27596560</v>
      </c>
      <c r="B503" s="1">
        <v>49346</v>
      </c>
      <c r="C503" s="1">
        <v>9425428</v>
      </c>
      <c r="D503" s="2">
        <v>3760093543248</v>
      </c>
      <c r="E503" s="1" t="s">
        <v>245</v>
      </c>
      <c r="F503" s="1" t="s">
        <v>1</v>
      </c>
      <c r="G503" s="1" t="s">
        <v>61</v>
      </c>
      <c r="H503" s="1" t="s">
        <v>664</v>
      </c>
      <c r="I503" s="1"/>
      <c r="J503" s="1">
        <v>1</v>
      </c>
      <c r="K503" s="3">
        <v>369</v>
      </c>
    </row>
    <row r="504" spans="1:11" x14ac:dyDescent="0.25">
      <c r="A504" s="1">
        <v>27596587</v>
      </c>
      <c r="B504" s="1">
        <v>49346</v>
      </c>
      <c r="C504" s="1">
        <v>9425455</v>
      </c>
      <c r="D504" s="2">
        <v>3760093543286</v>
      </c>
      <c r="E504" s="1" t="s">
        <v>245</v>
      </c>
      <c r="F504" s="1" t="s">
        <v>1</v>
      </c>
      <c r="G504" s="1" t="s">
        <v>61</v>
      </c>
      <c r="H504" s="1" t="s">
        <v>665</v>
      </c>
      <c r="I504" s="1"/>
      <c r="J504" s="1">
        <v>1</v>
      </c>
      <c r="K504" s="3">
        <v>79</v>
      </c>
    </row>
    <row r="505" spans="1:11" x14ac:dyDescent="0.25">
      <c r="A505" s="1">
        <v>27596677</v>
      </c>
      <c r="B505" s="1">
        <v>49346</v>
      </c>
      <c r="C505" s="1">
        <v>9425545</v>
      </c>
      <c r="D505" s="2">
        <v>3760093543361</v>
      </c>
      <c r="E505" s="1" t="s">
        <v>245</v>
      </c>
      <c r="F505" s="1" t="s">
        <v>1</v>
      </c>
      <c r="G505" s="1" t="s">
        <v>61</v>
      </c>
      <c r="H505" s="1" t="s">
        <v>666</v>
      </c>
      <c r="I505" s="1"/>
      <c r="J505" s="1">
        <v>2</v>
      </c>
      <c r="K505" s="3">
        <v>79</v>
      </c>
    </row>
    <row r="506" spans="1:11" x14ac:dyDescent="0.25">
      <c r="A506" s="1">
        <v>27596749</v>
      </c>
      <c r="B506" s="1">
        <v>49346</v>
      </c>
      <c r="C506" s="1">
        <v>9425617</v>
      </c>
      <c r="D506" s="2">
        <v>3760093541886</v>
      </c>
      <c r="E506" s="1" t="s">
        <v>243</v>
      </c>
      <c r="F506" s="1" t="s">
        <v>1</v>
      </c>
      <c r="G506" s="1" t="s">
        <v>61</v>
      </c>
      <c r="H506" s="1" t="s">
        <v>667</v>
      </c>
      <c r="I506" s="1"/>
      <c r="J506" s="1">
        <v>2</v>
      </c>
      <c r="K506" s="3">
        <v>59</v>
      </c>
    </row>
    <row r="507" spans="1:11" x14ac:dyDescent="0.25">
      <c r="A507" s="1">
        <v>27596773</v>
      </c>
      <c r="B507" s="1">
        <v>49346</v>
      </c>
      <c r="C507" s="1">
        <v>9425641</v>
      </c>
      <c r="D507" s="2">
        <v>3760093543583</v>
      </c>
      <c r="E507" s="1" t="s">
        <v>243</v>
      </c>
      <c r="F507" s="1" t="s">
        <v>1</v>
      </c>
      <c r="G507" s="1" t="s">
        <v>61</v>
      </c>
      <c r="H507" s="1" t="s">
        <v>668</v>
      </c>
      <c r="I507" s="1"/>
      <c r="J507" s="1">
        <v>1</v>
      </c>
      <c r="K507" s="3">
        <v>49</v>
      </c>
    </row>
    <row r="508" spans="1:11" x14ac:dyDescent="0.25">
      <c r="A508" s="1">
        <v>27596803</v>
      </c>
      <c r="B508" s="1">
        <v>49346</v>
      </c>
      <c r="C508" s="1">
        <v>9425671</v>
      </c>
      <c r="D508" s="2">
        <v>3760093541916</v>
      </c>
      <c r="E508" s="1" t="s">
        <v>243</v>
      </c>
      <c r="F508" s="1" t="s">
        <v>1</v>
      </c>
      <c r="G508" s="1" t="s">
        <v>61</v>
      </c>
      <c r="H508" s="1" t="s">
        <v>669</v>
      </c>
      <c r="I508" s="1"/>
      <c r="J508" s="1">
        <v>6</v>
      </c>
      <c r="K508" s="3">
        <v>59</v>
      </c>
    </row>
    <row r="509" spans="1:11" x14ac:dyDescent="0.25">
      <c r="A509" s="1">
        <v>27596824</v>
      </c>
      <c r="B509" s="1">
        <v>49346</v>
      </c>
      <c r="C509" s="1">
        <v>9425692</v>
      </c>
      <c r="D509" s="2">
        <v>3760093543682</v>
      </c>
      <c r="E509" s="1" t="s">
        <v>245</v>
      </c>
      <c r="F509" s="1" t="s">
        <v>1</v>
      </c>
      <c r="G509" s="1" t="s">
        <v>61</v>
      </c>
      <c r="H509" s="1" t="s">
        <v>670</v>
      </c>
      <c r="I509" s="1"/>
      <c r="J509" s="1">
        <v>3</v>
      </c>
      <c r="K509" s="3">
        <v>99</v>
      </c>
    </row>
    <row r="510" spans="1:11" x14ac:dyDescent="0.25">
      <c r="A510" s="1">
        <v>27596827</v>
      </c>
      <c r="B510" s="1">
        <v>49346</v>
      </c>
      <c r="C510" s="1">
        <v>9425695</v>
      </c>
      <c r="D510" s="2">
        <v>3760093543705</v>
      </c>
      <c r="E510" s="1" t="s">
        <v>245</v>
      </c>
      <c r="F510" s="1" t="s">
        <v>1</v>
      </c>
      <c r="G510" s="1" t="s">
        <v>61</v>
      </c>
      <c r="H510" s="1" t="s">
        <v>671</v>
      </c>
      <c r="I510" s="1"/>
      <c r="J510" s="1">
        <v>1</v>
      </c>
      <c r="K510" s="3">
        <v>109</v>
      </c>
    </row>
    <row r="511" spans="1:11" x14ac:dyDescent="0.25">
      <c r="A511" s="1">
        <v>27596833</v>
      </c>
      <c r="B511" s="1">
        <v>49346</v>
      </c>
      <c r="C511" s="1">
        <v>9425701</v>
      </c>
      <c r="D511" s="2">
        <v>3760093543767</v>
      </c>
      <c r="E511" s="1" t="s">
        <v>243</v>
      </c>
      <c r="F511" s="1" t="s">
        <v>1</v>
      </c>
      <c r="G511" s="1" t="s">
        <v>61</v>
      </c>
      <c r="H511" s="1" t="s">
        <v>672</v>
      </c>
      <c r="I511" s="1"/>
      <c r="J511" s="1">
        <v>1</v>
      </c>
      <c r="K511" s="3">
        <v>89</v>
      </c>
    </row>
    <row r="512" spans="1:11" x14ac:dyDescent="0.25">
      <c r="A512" s="1">
        <v>27596860</v>
      </c>
      <c r="B512" s="1">
        <v>49346</v>
      </c>
      <c r="C512" s="1">
        <v>9425728</v>
      </c>
      <c r="D512" s="2">
        <v>3760093543804</v>
      </c>
      <c r="E512" s="1" t="s">
        <v>243</v>
      </c>
      <c r="F512" s="1" t="s">
        <v>1</v>
      </c>
      <c r="G512" s="1" t="s">
        <v>61</v>
      </c>
      <c r="H512" s="1" t="s">
        <v>673</v>
      </c>
      <c r="I512" s="1"/>
      <c r="J512" s="1">
        <v>1</v>
      </c>
      <c r="K512" s="3">
        <v>59</v>
      </c>
    </row>
    <row r="513" spans="1:11" x14ac:dyDescent="0.25">
      <c r="A513" s="1">
        <v>27596872</v>
      </c>
      <c r="B513" s="1">
        <v>49346</v>
      </c>
      <c r="C513" s="1">
        <v>9425740</v>
      </c>
      <c r="D513" s="2">
        <v>3760093543910</v>
      </c>
      <c r="E513" s="1" t="s">
        <v>243</v>
      </c>
      <c r="F513" s="1" t="s">
        <v>1</v>
      </c>
      <c r="G513" s="1" t="s">
        <v>61</v>
      </c>
      <c r="H513" s="1" t="s">
        <v>674</v>
      </c>
      <c r="I513" s="1"/>
      <c r="J513" s="1">
        <v>1</v>
      </c>
      <c r="K513" s="3">
        <v>69</v>
      </c>
    </row>
    <row r="514" spans="1:11" x14ac:dyDescent="0.25">
      <c r="A514" s="1">
        <v>27596893</v>
      </c>
      <c r="B514" s="1">
        <v>49346</v>
      </c>
      <c r="C514" s="1">
        <v>9425761</v>
      </c>
      <c r="D514" s="2">
        <v>3760093544122</v>
      </c>
      <c r="E514" s="1" t="s">
        <v>243</v>
      </c>
      <c r="F514" s="1" t="s">
        <v>1</v>
      </c>
      <c r="G514" s="1" t="s">
        <v>61</v>
      </c>
      <c r="H514" s="1" t="s">
        <v>675</v>
      </c>
      <c r="I514" s="1"/>
      <c r="J514" s="1">
        <v>5</v>
      </c>
      <c r="K514" s="3">
        <v>69</v>
      </c>
    </row>
    <row r="515" spans="1:11" x14ac:dyDescent="0.25">
      <c r="A515" s="1">
        <v>27596908</v>
      </c>
      <c r="B515" s="1">
        <v>49346</v>
      </c>
      <c r="C515" s="1">
        <v>9425776</v>
      </c>
      <c r="D515" s="2">
        <v>3760093543828</v>
      </c>
      <c r="E515" s="1" t="s">
        <v>243</v>
      </c>
      <c r="F515" s="1" t="s">
        <v>1</v>
      </c>
      <c r="G515" s="1" t="s">
        <v>61</v>
      </c>
      <c r="H515" s="1" t="s">
        <v>676</v>
      </c>
      <c r="I515" s="1"/>
      <c r="J515" s="1">
        <v>3</v>
      </c>
      <c r="K515" s="3">
        <v>69</v>
      </c>
    </row>
    <row r="516" spans="1:11" x14ac:dyDescent="0.25">
      <c r="A516" s="1">
        <v>27596926</v>
      </c>
      <c r="B516" s="1">
        <v>49346</v>
      </c>
      <c r="C516" s="1">
        <v>9425794</v>
      </c>
      <c r="D516" s="2">
        <v>3760093543545</v>
      </c>
      <c r="E516" s="1" t="s">
        <v>245</v>
      </c>
      <c r="F516" s="1" t="s">
        <v>1</v>
      </c>
      <c r="G516" s="1" t="s">
        <v>61</v>
      </c>
      <c r="H516" s="1" t="s">
        <v>677</v>
      </c>
      <c r="I516" s="1"/>
      <c r="J516" s="1">
        <v>1</v>
      </c>
      <c r="K516" s="3">
        <v>119</v>
      </c>
    </row>
    <row r="517" spans="1:11" x14ac:dyDescent="0.25">
      <c r="A517" s="1">
        <v>27596947</v>
      </c>
      <c r="B517" s="1">
        <v>49346</v>
      </c>
      <c r="C517" s="1">
        <v>9425815</v>
      </c>
      <c r="D517" s="2">
        <v>3760093544207</v>
      </c>
      <c r="E517" s="1" t="s">
        <v>243</v>
      </c>
      <c r="F517" s="1" t="s">
        <v>1</v>
      </c>
      <c r="G517" s="1" t="s">
        <v>61</v>
      </c>
      <c r="H517" s="1" t="s">
        <v>678</v>
      </c>
      <c r="I517" s="1"/>
      <c r="J517" s="1">
        <v>1</v>
      </c>
      <c r="K517" s="3">
        <v>49</v>
      </c>
    </row>
    <row r="518" spans="1:11" x14ac:dyDescent="0.25">
      <c r="A518" s="1">
        <v>27596950</v>
      </c>
      <c r="B518" s="1">
        <v>49346</v>
      </c>
      <c r="C518" s="1">
        <v>9425818</v>
      </c>
      <c r="D518" s="2">
        <v>3760093544221</v>
      </c>
      <c r="E518" s="1" t="s">
        <v>243</v>
      </c>
      <c r="F518" s="1" t="s">
        <v>1</v>
      </c>
      <c r="G518" s="1" t="s">
        <v>61</v>
      </c>
      <c r="H518" s="1" t="s">
        <v>679</v>
      </c>
      <c r="I518" s="1"/>
      <c r="J518" s="1">
        <v>1</v>
      </c>
      <c r="K518" s="3">
        <v>59</v>
      </c>
    </row>
    <row r="519" spans="1:11" x14ac:dyDescent="0.25">
      <c r="A519" s="1">
        <v>27596953</v>
      </c>
      <c r="B519" s="1">
        <v>49346</v>
      </c>
      <c r="C519" s="1">
        <v>9425821</v>
      </c>
      <c r="D519" s="2">
        <v>3760093544245</v>
      </c>
      <c r="E519" s="1" t="s">
        <v>243</v>
      </c>
      <c r="F519" s="1" t="s">
        <v>1</v>
      </c>
      <c r="G519" s="1" t="s">
        <v>61</v>
      </c>
      <c r="H519" s="1" t="s">
        <v>680</v>
      </c>
      <c r="I519" s="1"/>
      <c r="J519" s="1">
        <v>1</v>
      </c>
      <c r="K519" s="3">
        <v>39</v>
      </c>
    </row>
    <row r="520" spans="1:11" x14ac:dyDescent="0.25">
      <c r="A520" s="1">
        <v>27596959</v>
      </c>
      <c r="B520" s="1">
        <v>49346</v>
      </c>
      <c r="C520" s="1">
        <v>9425827</v>
      </c>
      <c r="D520" s="2">
        <v>3760093545761</v>
      </c>
      <c r="E520" s="1" t="s">
        <v>245</v>
      </c>
      <c r="F520" s="1" t="s">
        <v>1</v>
      </c>
      <c r="G520" s="1" t="s">
        <v>61</v>
      </c>
      <c r="H520" s="1" t="s">
        <v>681</v>
      </c>
      <c r="I520" s="1"/>
      <c r="J520" s="1">
        <v>1</v>
      </c>
      <c r="K520" s="3">
        <v>269</v>
      </c>
    </row>
    <row r="521" spans="1:11" x14ac:dyDescent="0.25">
      <c r="A521" s="1">
        <v>27596980</v>
      </c>
      <c r="B521" s="1">
        <v>49346</v>
      </c>
      <c r="C521" s="1">
        <v>9425848</v>
      </c>
      <c r="D521" s="2">
        <v>3760093544269</v>
      </c>
      <c r="E521" s="1" t="s">
        <v>245</v>
      </c>
      <c r="F521" s="1" t="s">
        <v>1</v>
      </c>
      <c r="G521" s="1" t="s">
        <v>61</v>
      </c>
      <c r="H521" s="1" t="s">
        <v>682</v>
      </c>
      <c r="I521" s="1"/>
      <c r="J521" s="1">
        <v>3</v>
      </c>
      <c r="K521" s="3">
        <v>349</v>
      </c>
    </row>
    <row r="522" spans="1:11" x14ac:dyDescent="0.25">
      <c r="A522" s="1">
        <v>27596989</v>
      </c>
      <c r="B522" s="1">
        <v>49346</v>
      </c>
      <c r="C522" s="1">
        <v>9425857</v>
      </c>
      <c r="D522" s="2">
        <v>3760093543941</v>
      </c>
      <c r="E522" s="1" t="s">
        <v>245</v>
      </c>
      <c r="F522" s="1" t="s">
        <v>1</v>
      </c>
      <c r="G522" s="1" t="s">
        <v>61</v>
      </c>
      <c r="H522" s="1" t="s">
        <v>683</v>
      </c>
      <c r="I522" s="1"/>
      <c r="J522" s="1">
        <v>18</v>
      </c>
      <c r="K522" s="3">
        <v>149</v>
      </c>
    </row>
    <row r="523" spans="1:11" x14ac:dyDescent="0.25">
      <c r="A523" s="1">
        <v>27596995</v>
      </c>
      <c r="B523" s="1">
        <v>49346</v>
      </c>
      <c r="C523" s="1">
        <v>9425863</v>
      </c>
      <c r="D523" s="2">
        <v>3760093543934</v>
      </c>
      <c r="E523" s="1" t="s">
        <v>245</v>
      </c>
      <c r="F523" s="1" t="s">
        <v>1</v>
      </c>
      <c r="G523" s="1" t="s">
        <v>61</v>
      </c>
      <c r="H523" s="1" t="s">
        <v>684</v>
      </c>
      <c r="I523" s="1"/>
      <c r="J523" s="1">
        <v>1</v>
      </c>
      <c r="K523" s="3">
        <v>109</v>
      </c>
    </row>
    <row r="524" spans="1:11" x14ac:dyDescent="0.25">
      <c r="A524" s="1">
        <v>27638587</v>
      </c>
      <c r="B524" s="1">
        <v>51317</v>
      </c>
      <c r="C524" s="1">
        <v>9443416</v>
      </c>
      <c r="D524" s="2">
        <v>7689474663503</v>
      </c>
      <c r="E524" s="1" t="s">
        <v>158</v>
      </c>
      <c r="F524" s="1" t="s">
        <v>1</v>
      </c>
      <c r="G524" s="1" t="s">
        <v>87</v>
      </c>
      <c r="H524" s="1" t="s">
        <v>685</v>
      </c>
      <c r="I524" s="1"/>
      <c r="J524" s="1">
        <v>1</v>
      </c>
      <c r="K524" s="3">
        <v>30</v>
      </c>
    </row>
    <row r="525" spans="1:11" x14ac:dyDescent="0.25">
      <c r="A525" s="1">
        <v>27666571</v>
      </c>
      <c r="B525" s="1">
        <v>53927</v>
      </c>
      <c r="C525" s="1">
        <v>9447751</v>
      </c>
      <c r="D525" s="2">
        <v>3664944189763</v>
      </c>
      <c r="E525" s="1" t="s">
        <v>128</v>
      </c>
      <c r="F525" s="1" t="s">
        <v>1</v>
      </c>
      <c r="G525" s="1" t="s">
        <v>2</v>
      </c>
      <c r="H525" s="1" t="s">
        <v>686</v>
      </c>
      <c r="I525" s="1"/>
      <c r="J525" s="1">
        <v>1</v>
      </c>
      <c r="K525" s="3">
        <v>38</v>
      </c>
    </row>
    <row r="526" spans="1:11" x14ac:dyDescent="0.25">
      <c r="A526" s="1">
        <v>27715087</v>
      </c>
      <c r="B526" s="1">
        <v>58776</v>
      </c>
      <c r="C526" s="1">
        <v>9464416</v>
      </c>
      <c r="D526" s="2">
        <v>8854740037015</v>
      </c>
      <c r="E526" s="1" t="s">
        <v>687</v>
      </c>
      <c r="F526" s="1" t="s">
        <v>1</v>
      </c>
      <c r="G526" s="1" t="s">
        <v>5</v>
      </c>
      <c r="H526" s="1" t="s">
        <v>688</v>
      </c>
      <c r="I526" s="1"/>
      <c r="J526" s="1">
        <v>1</v>
      </c>
      <c r="K526" s="3">
        <v>38.85</v>
      </c>
    </row>
    <row r="527" spans="1:11" x14ac:dyDescent="0.25">
      <c r="A527" s="1">
        <v>27725083</v>
      </c>
      <c r="B527" s="1">
        <v>53045</v>
      </c>
      <c r="C527" s="1">
        <v>9468151</v>
      </c>
      <c r="D527" s="2">
        <v>8004976631161</v>
      </c>
      <c r="E527" s="1" t="s">
        <v>310</v>
      </c>
      <c r="F527" s="1" t="s">
        <v>1</v>
      </c>
      <c r="G527" s="1" t="s">
        <v>11</v>
      </c>
      <c r="H527" s="1" t="s">
        <v>689</v>
      </c>
      <c r="I527" s="1"/>
      <c r="J527" s="1">
        <v>1</v>
      </c>
      <c r="K527" s="3">
        <v>135.56</v>
      </c>
    </row>
    <row r="528" spans="1:11" x14ac:dyDescent="0.25">
      <c r="A528" s="1">
        <v>27725233</v>
      </c>
      <c r="B528" s="1">
        <v>53045</v>
      </c>
      <c r="C528" s="1">
        <v>9468301</v>
      </c>
      <c r="D528" s="2">
        <v>8002713080609</v>
      </c>
      <c r="E528" s="1" t="s">
        <v>307</v>
      </c>
      <c r="F528" s="1" t="s">
        <v>1</v>
      </c>
      <c r="G528" s="1" t="s">
        <v>82</v>
      </c>
      <c r="H528" s="1" t="s">
        <v>690</v>
      </c>
      <c r="I528" s="1"/>
      <c r="J528" s="1">
        <v>1</v>
      </c>
      <c r="K528" s="3">
        <v>66.599999999999994</v>
      </c>
    </row>
    <row r="529" spans="1:11" x14ac:dyDescent="0.25">
      <c r="A529" s="1">
        <v>27725713</v>
      </c>
      <c r="B529" s="1">
        <v>53045</v>
      </c>
      <c r="C529" s="1">
        <v>9468781</v>
      </c>
      <c r="D529" s="2">
        <v>8004976487478</v>
      </c>
      <c r="E529" s="1" t="s">
        <v>307</v>
      </c>
      <c r="F529" s="1" t="s">
        <v>1</v>
      </c>
      <c r="G529" s="1" t="s">
        <v>82</v>
      </c>
      <c r="H529" s="1" t="s">
        <v>691</v>
      </c>
      <c r="I529" s="1"/>
      <c r="J529" s="1">
        <v>1</v>
      </c>
      <c r="K529" s="3">
        <v>77.36</v>
      </c>
    </row>
    <row r="530" spans="1:11" x14ac:dyDescent="0.25">
      <c r="A530" s="1">
        <v>27725740</v>
      </c>
      <c r="B530" s="1">
        <v>53045</v>
      </c>
      <c r="C530" s="1">
        <v>9468808</v>
      </c>
      <c r="D530" s="2">
        <v>8004976640279</v>
      </c>
      <c r="E530" s="1" t="s">
        <v>307</v>
      </c>
      <c r="F530" s="1" t="s">
        <v>1</v>
      </c>
      <c r="G530" s="1" t="s">
        <v>2</v>
      </c>
      <c r="H530" s="1" t="s">
        <v>692</v>
      </c>
      <c r="I530" s="1"/>
      <c r="J530" s="1">
        <v>1</v>
      </c>
      <c r="K530" s="3">
        <v>32.64</v>
      </c>
    </row>
    <row r="531" spans="1:11" x14ac:dyDescent="0.25">
      <c r="A531" s="1">
        <v>27864931</v>
      </c>
      <c r="B531" s="1">
        <v>47139</v>
      </c>
      <c r="C531" s="1">
        <v>9497902</v>
      </c>
      <c r="D531" s="2">
        <v>4020607734234</v>
      </c>
      <c r="E531" s="1" t="s">
        <v>99</v>
      </c>
      <c r="F531" s="1" t="s">
        <v>1</v>
      </c>
      <c r="G531" s="1" t="s">
        <v>70</v>
      </c>
      <c r="H531" s="1" t="s">
        <v>693</v>
      </c>
      <c r="I531" s="1"/>
      <c r="J531" s="1">
        <v>1</v>
      </c>
      <c r="K531" s="3">
        <v>28.73</v>
      </c>
    </row>
    <row r="532" spans="1:11" x14ac:dyDescent="0.25">
      <c r="A532" s="1">
        <v>27986131</v>
      </c>
      <c r="B532" s="1">
        <v>61195</v>
      </c>
      <c r="C532" s="1">
        <v>9534901</v>
      </c>
      <c r="D532" s="2">
        <v>3662219143557</v>
      </c>
      <c r="E532" s="1" t="s">
        <v>158</v>
      </c>
      <c r="F532" s="1" t="s">
        <v>1</v>
      </c>
      <c r="G532" s="1" t="s">
        <v>156</v>
      </c>
      <c r="H532" s="1" t="s">
        <v>694</v>
      </c>
      <c r="I532" s="1"/>
      <c r="J532" s="1">
        <v>1</v>
      </c>
      <c r="K532" s="3">
        <v>20</v>
      </c>
    </row>
    <row r="533" spans="1:11" x14ac:dyDescent="0.25">
      <c r="A533" s="1">
        <v>28003138</v>
      </c>
      <c r="B533" s="1">
        <v>56960</v>
      </c>
      <c r="C533" s="1">
        <v>9542083</v>
      </c>
      <c r="D533" s="2">
        <v>8434169349731</v>
      </c>
      <c r="E533" s="1" t="s">
        <v>208</v>
      </c>
      <c r="F533" s="1" t="s">
        <v>1</v>
      </c>
      <c r="G533" s="1" t="s">
        <v>54</v>
      </c>
      <c r="H533" s="1" t="s">
        <v>695</v>
      </c>
      <c r="I533" s="1"/>
      <c r="J533" s="1">
        <v>1</v>
      </c>
      <c r="K533" s="3">
        <v>52</v>
      </c>
    </row>
    <row r="534" spans="1:11" x14ac:dyDescent="0.25">
      <c r="A534" s="1">
        <v>28025989</v>
      </c>
      <c r="B534" s="1">
        <v>57426</v>
      </c>
      <c r="C534" s="1">
        <v>9552766</v>
      </c>
      <c r="D534" s="2">
        <v>7029775530119</v>
      </c>
      <c r="E534" s="1" t="s">
        <v>696</v>
      </c>
      <c r="F534" s="1" t="s">
        <v>1</v>
      </c>
      <c r="G534" s="1" t="s">
        <v>87</v>
      </c>
      <c r="H534" s="1" t="s">
        <v>697</v>
      </c>
      <c r="I534" s="1"/>
      <c r="J534" s="1">
        <v>1</v>
      </c>
      <c r="K534" s="3">
        <v>149.9</v>
      </c>
    </row>
    <row r="535" spans="1:11" x14ac:dyDescent="0.25">
      <c r="A535" s="1">
        <v>28026031</v>
      </c>
      <c r="B535" s="1">
        <v>57426</v>
      </c>
      <c r="C535" s="1">
        <v>9552808</v>
      </c>
      <c r="D535" s="2">
        <v>7029776040112</v>
      </c>
      <c r="E535" s="1" t="s">
        <v>696</v>
      </c>
      <c r="F535" s="1" t="s">
        <v>1</v>
      </c>
      <c r="G535" s="1" t="s">
        <v>87</v>
      </c>
      <c r="H535" s="1" t="s">
        <v>698</v>
      </c>
      <c r="I535" s="1"/>
      <c r="J535" s="1">
        <v>1</v>
      </c>
      <c r="K535" s="3">
        <v>44.9</v>
      </c>
    </row>
    <row r="536" spans="1:11" x14ac:dyDescent="0.25">
      <c r="A536" s="1">
        <v>28026055</v>
      </c>
      <c r="B536" s="1">
        <v>57426</v>
      </c>
      <c r="C536" s="1">
        <v>9552832</v>
      </c>
      <c r="D536" s="2">
        <v>7029774000309</v>
      </c>
      <c r="E536" s="1" t="s">
        <v>696</v>
      </c>
      <c r="F536" s="1" t="s">
        <v>1</v>
      </c>
      <c r="G536" s="1" t="s">
        <v>87</v>
      </c>
      <c r="H536" s="1" t="s">
        <v>699</v>
      </c>
      <c r="I536" s="1"/>
      <c r="J536" s="1">
        <v>1</v>
      </c>
      <c r="K536" s="3">
        <v>899</v>
      </c>
    </row>
    <row r="537" spans="1:11" x14ac:dyDescent="0.25">
      <c r="A537" s="1">
        <v>28026058</v>
      </c>
      <c r="B537" s="1">
        <v>57426</v>
      </c>
      <c r="C537" s="1">
        <v>9552835</v>
      </c>
      <c r="D537" s="2">
        <v>7029774000606</v>
      </c>
      <c r="E537" s="1" t="s">
        <v>696</v>
      </c>
      <c r="F537" s="1" t="s">
        <v>1</v>
      </c>
      <c r="G537" s="1" t="s">
        <v>87</v>
      </c>
      <c r="H537" s="1" t="s">
        <v>700</v>
      </c>
      <c r="I537" s="1"/>
      <c r="J537" s="1">
        <v>1</v>
      </c>
      <c r="K537" s="3">
        <v>899</v>
      </c>
    </row>
    <row r="538" spans="1:11" x14ac:dyDescent="0.25">
      <c r="A538" s="1">
        <v>28026100</v>
      </c>
      <c r="B538" s="1">
        <v>57426</v>
      </c>
      <c r="C538" s="1">
        <v>9552877</v>
      </c>
      <c r="D538" s="2">
        <v>7029770020028</v>
      </c>
      <c r="E538" s="1" t="s">
        <v>696</v>
      </c>
      <c r="F538" s="1" t="s">
        <v>1</v>
      </c>
      <c r="G538" s="1" t="s">
        <v>87</v>
      </c>
      <c r="H538" s="1" t="s">
        <v>701</v>
      </c>
      <c r="I538" s="1"/>
      <c r="J538" s="1">
        <v>1</v>
      </c>
      <c r="K538" s="3">
        <v>349</v>
      </c>
    </row>
    <row r="539" spans="1:11" x14ac:dyDescent="0.25">
      <c r="A539" s="1">
        <v>28167655</v>
      </c>
      <c r="B539" s="1">
        <v>48237</v>
      </c>
      <c r="C539" s="1">
        <v>9594640</v>
      </c>
      <c r="D539" s="2">
        <v>7391482041890</v>
      </c>
      <c r="E539" s="1" t="s">
        <v>228</v>
      </c>
      <c r="F539" s="1" t="s">
        <v>1</v>
      </c>
      <c r="G539" s="1" t="s">
        <v>70</v>
      </c>
      <c r="H539" s="1" t="s">
        <v>702</v>
      </c>
      <c r="I539" s="1"/>
      <c r="J539" s="1">
        <v>2</v>
      </c>
      <c r="K539" s="3">
        <v>79.989999999999995</v>
      </c>
    </row>
    <row r="540" spans="1:11" x14ac:dyDescent="0.25">
      <c r="A540" s="1">
        <v>28217893</v>
      </c>
      <c r="B540" s="1">
        <v>56951</v>
      </c>
      <c r="C540" s="1">
        <v>9611809</v>
      </c>
      <c r="D540" s="2">
        <v>3256390188027</v>
      </c>
      <c r="E540" s="1" t="s">
        <v>703</v>
      </c>
      <c r="F540" s="1" t="s">
        <v>1</v>
      </c>
      <c r="G540" s="1" t="s">
        <v>2</v>
      </c>
      <c r="H540" s="1" t="s">
        <v>704</v>
      </c>
      <c r="I540" s="1"/>
      <c r="J540" s="1">
        <v>1</v>
      </c>
      <c r="K540" s="3">
        <v>59.95</v>
      </c>
    </row>
    <row r="541" spans="1:11" x14ac:dyDescent="0.25">
      <c r="A541" s="1">
        <v>28329751</v>
      </c>
      <c r="B541" s="1">
        <v>51695</v>
      </c>
      <c r="C541" s="1">
        <v>9640252</v>
      </c>
      <c r="D541" s="2">
        <v>5708748104053</v>
      </c>
      <c r="E541" s="1" t="s">
        <v>39</v>
      </c>
      <c r="F541" s="1" t="s">
        <v>1</v>
      </c>
      <c r="G541" s="1" t="s">
        <v>11</v>
      </c>
      <c r="H541" s="1" t="s">
        <v>705</v>
      </c>
      <c r="I541" s="1"/>
      <c r="J541" s="1">
        <v>1</v>
      </c>
      <c r="K541" s="3">
        <v>49</v>
      </c>
    </row>
    <row r="542" spans="1:11" x14ac:dyDescent="0.25">
      <c r="A542" s="1">
        <v>28329772</v>
      </c>
      <c r="B542" s="1">
        <v>51695</v>
      </c>
      <c r="C542" s="1">
        <v>9640273</v>
      </c>
      <c r="D542" s="2">
        <v>5708748120039</v>
      </c>
      <c r="E542" s="1" t="s">
        <v>39</v>
      </c>
      <c r="F542" s="1" t="s">
        <v>1</v>
      </c>
      <c r="G542" s="1" t="s">
        <v>2</v>
      </c>
      <c r="H542" s="1" t="s">
        <v>706</v>
      </c>
      <c r="I542" s="1"/>
      <c r="J542" s="1">
        <v>1</v>
      </c>
      <c r="K542" s="3">
        <v>40</v>
      </c>
    </row>
    <row r="543" spans="1:11" x14ac:dyDescent="0.25">
      <c r="A543" s="1">
        <v>28361092</v>
      </c>
      <c r="B543" s="1">
        <v>48759</v>
      </c>
      <c r="C543" s="1">
        <v>9648313</v>
      </c>
      <c r="D543" s="2">
        <v>8681875565553</v>
      </c>
      <c r="E543" s="1" t="s">
        <v>335</v>
      </c>
      <c r="F543" s="1" t="s">
        <v>1</v>
      </c>
      <c r="G543" s="1" t="s">
        <v>70</v>
      </c>
      <c r="H543" s="1" t="s">
        <v>707</v>
      </c>
      <c r="I543" s="1"/>
      <c r="J543" s="1">
        <v>1</v>
      </c>
      <c r="K543" s="3">
        <v>364.98</v>
      </c>
    </row>
    <row r="544" spans="1:11" x14ac:dyDescent="0.25">
      <c r="A544" s="1">
        <v>28361221</v>
      </c>
      <c r="B544" s="1">
        <v>48759</v>
      </c>
      <c r="C544" s="1">
        <v>9648442</v>
      </c>
      <c r="D544" s="2">
        <v>8681875184136</v>
      </c>
      <c r="E544" s="1" t="s">
        <v>260</v>
      </c>
      <c r="F544" s="1" t="s">
        <v>1</v>
      </c>
      <c r="G544" s="1" t="s">
        <v>19</v>
      </c>
      <c r="H544" s="1" t="s">
        <v>708</v>
      </c>
      <c r="I544" s="1"/>
      <c r="J544" s="1">
        <v>2</v>
      </c>
      <c r="K544" s="3">
        <v>232.68</v>
      </c>
    </row>
    <row r="545" spans="1:11" x14ac:dyDescent="0.25">
      <c r="A545" s="1">
        <v>28361425</v>
      </c>
      <c r="B545" s="1">
        <v>48759</v>
      </c>
      <c r="C545" s="1">
        <v>9648646</v>
      </c>
      <c r="D545" s="2">
        <v>8681875705331</v>
      </c>
      <c r="E545" s="1" t="s">
        <v>260</v>
      </c>
      <c r="F545" s="1" t="s">
        <v>1</v>
      </c>
      <c r="G545" s="1" t="s">
        <v>19</v>
      </c>
      <c r="H545" s="1" t="s">
        <v>709</v>
      </c>
      <c r="I545" s="1"/>
      <c r="J545" s="1">
        <v>1</v>
      </c>
      <c r="K545" s="3">
        <v>258</v>
      </c>
    </row>
    <row r="546" spans="1:11" x14ac:dyDescent="0.25">
      <c r="A546" s="1">
        <v>28467802</v>
      </c>
      <c r="B546" s="1">
        <v>61615</v>
      </c>
      <c r="C546" s="1">
        <v>9683635</v>
      </c>
      <c r="D546" s="2">
        <v>4008455047614</v>
      </c>
      <c r="E546" s="1" t="s">
        <v>378</v>
      </c>
      <c r="F546" s="1" t="s">
        <v>1</v>
      </c>
      <c r="G546" s="1" t="s">
        <v>13</v>
      </c>
      <c r="H546" s="1" t="s">
        <v>710</v>
      </c>
      <c r="I546" s="1"/>
      <c r="J546" s="1">
        <v>3</v>
      </c>
      <c r="K546" s="3">
        <v>7.47</v>
      </c>
    </row>
    <row r="547" spans="1:11" x14ac:dyDescent="0.25">
      <c r="A547" s="1">
        <v>28524154</v>
      </c>
      <c r="B547" s="1">
        <v>51776</v>
      </c>
      <c r="C547" s="1">
        <v>9704854</v>
      </c>
      <c r="D547" s="2">
        <v>3301040697920</v>
      </c>
      <c r="E547" s="1" t="s">
        <v>206</v>
      </c>
      <c r="F547" s="1" t="s">
        <v>1</v>
      </c>
      <c r="G547" s="1" t="s">
        <v>87</v>
      </c>
      <c r="H547" s="1" t="s">
        <v>711</v>
      </c>
      <c r="I547" s="1"/>
      <c r="J547" s="1">
        <v>1</v>
      </c>
      <c r="K547" s="3">
        <v>35.9</v>
      </c>
    </row>
    <row r="548" spans="1:11" x14ac:dyDescent="0.25">
      <c r="A548" s="1">
        <v>28524346</v>
      </c>
      <c r="B548" s="1">
        <v>51776</v>
      </c>
      <c r="C548" s="1">
        <v>9705046</v>
      </c>
      <c r="D548" s="2">
        <v>3301040411229</v>
      </c>
      <c r="E548" s="1" t="s">
        <v>206</v>
      </c>
      <c r="F548" s="1" t="s">
        <v>1</v>
      </c>
      <c r="G548" s="1" t="s">
        <v>5</v>
      </c>
      <c r="H548" s="1" t="s">
        <v>712</v>
      </c>
      <c r="I548" s="1"/>
      <c r="J548" s="1">
        <v>2</v>
      </c>
      <c r="K548" s="3">
        <v>19.899999999999999</v>
      </c>
    </row>
    <row r="549" spans="1:11" x14ac:dyDescent="0.25">
      <c r="A549" s="1">
        <v>28607581</v>
      </c>
      <c r="B549" s="1">
        <v>52562</v>
      </c>
      <c r="C549" s="1">
        <v>9730267</v>
      </c>
      <c r="D549" s="2">
        <v>4211129133319</v>
      </c>
      <c r="E549" s="1" t="s">
        <v>713</v>
      </c>
      <c r="F549" s="1" t="s">
        <v>1</v>
      </c>
      <c r="G549" s="1" t="s">
        <v>118</v>
      </c>
      <c r="H549" s="1" t="s">
        <v>714</v>
      </c>
      <c r="I549" s="1"/>
      <c r="J549" s="1">
        <v>1</v>
      </c>
      <c r="K549" s="3">
        <v>179.99</v>
      </c>
    </row>
    <row r="550" spans="1:11" x14ac:dyDescent="0.25">
      <c r="A550" s="1">
        <v>28907398</v>
      </c>
      <c r="B550" s="1">
        <v>50060</v>
      </c>
      <c r="C550" s="1">
        <v>9812803</v>
      </c>
      <c r="D550" s="2">
        <v>4002942437780</v>
      </c>
      <c r="E550" s="1" t="s">
        <v>500</v>
      </c>
      <c r="F550" s="1" t="s">
        <v>1</v>
      </c>
      <c r="G550" s="1" t="s">
        <v>11</v>
      </c>
      <c r="H550" s="1" t="s">
        <v>715</v>
      </c>
      <c r="I550" s="1"/>
      <c r="J550" s="1">
        <v>1</v>
      </c>
      <c r="K550" s="3">
        <v>9.9</v>
      </c>
    </row>
    <row r="551" spans="1:11" x14ac:dyDescent="0.25">
      <c r="A551" s="1">
        <v>28912504</v>
      </c>
      <c r="B551" s="1">
        <v>60601</v>
      </c>
      <c r="C551" s="1">
        <v>9816598</v>
      </c>
      <c r="D551" s="2">
        <v>4006592037451</v>
      </c>
      <c r="E551" s="1" t="s">
        <v>716</v>
      </c>
      <c r="F551" s="1" t="s">
        <v>1</v>
      </c>
      <c r="G551" s="1" t="s">
        <v>5</v>
      </c>
      <c r="H551" s="1" t="s">
        <v>717</v>
      </c>
      <c r="I551" s="1"/>
      <c r="J551" s="1">
        <v>1</v>
      </c>
      <c r="K551" s="3">
        <v>29.99</v>
      </c>
    </row>
    <row r="552" spans="1:11" x14ac:dyDescent="0.25">
      <c r="A552" s="1">
        <v>28943739</v>
      </c>
      <c r="B552" s="1">
        <v>61159</v>
      </c>
      <c r="C552" s="1">
        <v>9675208</v>
      </c>
      <c r="D552" s="2">
        <v>3701234209494</v>
      </c>
      <c r="E552" s="1" t="s">
        <v>718</v>
      </c>
      <c r="F552" s="1" t="s">
        <v>1</v>
      </c>
      <c r="G552" s="1" t="s">
        <v>54</v>
      </c>
      <c r="H552" s="1" t="s">
        <v>719</v>
      </c>
      <c r="I552" s="1" t="s">
        <v>720</v>
      </c>
      <c r="J552" s="1">
        <v>1</v>
      </c>
      <c r="K552" s="3">
        <v>119</v>
      </c>
    </row>
    <row r="553" spans="1:11" x14ac:dyDescent="0.25">
      <c r="A553" s="1">
        <v>28966778</v>
      </c>
      <c r="B553" s="1">
        <v>53456</v>
      </c>
      <c r="C553" s="1">
        <v>9829697</v>
      </c>
      <c r="D553" s="2">
        <v>8717285174167</v>
      </c>
      <c r="E553" s="1" t="s">
        <v>53</v>
      </c>
      <c r="F553" s="1" t="s">
        <v>1</v>
      </c>
      <c r="G553" s="1" t="s">
        <v>54</v>
      </c>
      <c r="H553" s="1" t="s">
        <v>721</v>
      </c>
      <c r="I553" s="1" t="s">
        <v>722</v>
      </c>
      <c r="J553" s="1">
        <v>1</v>
      </c>
      <c r="K553" s="3">
        <v>34.950000000000003</v>
      </c>
    </row>
    <row r="554" spans="1:11" x14ac:dyDescent="0.25">
      <c r="A554" s="1">
        <v>29025401</v>
      </c>
      <c r="B554" s="1">
        <v>59156</v>
      </c>
      <c r="C554" s="1">
        <v>9844769</v>
      </c>
      <c r="D554" s="2">
        <v>8681875643817</v>
      </c>
      <c r="E554" s="1" t="s">
        <v>335</v>
      </c>
      <c r="F554" s="1" t="s">
        <v>1</v>
      </c>
      <c r="G554" s="1" t="s">
        <v>70</v>
      </c>
      <c r="H554" s="1" t="s">
        <v>723</v>
      </c>
      <c r="I554" s="1"/>
      <c r="J554" s="1">
        <v>2</v>
      </c>
      <c r="K554" s="3">
        <v>250.74</v>
      </c>
    </row>
    <row r="555" spans="1:11" x14ac:dyDescent="0.25">
      <c r="A555" s="1">
        <v>29025404</v>
      </c>
      <c r="B555" s="1">
        <v>59156</v>
      </c>
      <c r="C555" s="1">
        <v>9844772</v>
      </c>
      <c r="D555" s="2">
        <v>8681875643831</v>
      </c>
      <c r="E555" s="1" t="s">
        <v>335</v>
      </c>
      <c r="F555" s="1" t="s">
        <v>1</v>
      </c>
      <c r="G555" s="1" t="s">
        <v>70</v>
      </c>
      <c r="H555" s="1" t="s">
        <v>724</v>
      </c>
      <c r="I555" s="1"/>
      <c r="J555" s="1">
        <v>3</v>
      </c>
      <c r="K555" s="3">
        <v>253.56</v>
      </c>
    </row>
    <row r="556" spans="1:11" x14ac:dyDescent="0.25">
      <c r="A556" s="1">
        <v>29025524</v>
      </c>
      <c r="B556" s="1">
        <v>59156</v>
      </c>
      <c r="C556" s="1">
        <v>9844892</v>
      </c>
      <c r="D556" s="2">
        <v>8681181053911</v>
      </c>
      <c r="E556" s="1" t="s">
        <v>335</v>
      </c>
      <c r="F556" s="1" t="s">
        <v>1</v>
      </c>
      <c r="G556" s="1" t="s">
        <v>70</v>
      </c>
      <c r="H556" s="1" t="s">
        <v>725</v>
      </c>
      <c r="I556" s="1"/>
      <c r="J556" s="1">
        <v>1</v>
      </c>
      <c r="K556" s="3">
        <v>80</v>
      </c>
    </row>
    <row r="557" spans="1:11" x14ac:dyDescent="0.25">
      <c r="A557" s="1">
        <v>29025623</v>
      </c>
      <c r="B557" s="1">
        <v>59156</v>
      </c>
      <c r="C557" s="1">
        <v>9844991</v>
      </c>
      <c r="D557" s="2">
        <v>8681181152485</v>
      </c>
      <c r="E557" s="1" t="s">
        <v>335</v>
      </c>
      <c r="F557" s="1" t="s">
        <v>1</v>
      </c>
      <c r="G557" s="1" t="s">
        <v>70</v>
      </c>
      <c r="H557" s="1" t="s">
        <v>726</v>
      </c>
      <c r="I557" s="1"/>
      <c r="J557" s="1">
        <v>1</v>
      </c>
      <c r="K557" s="3">
        <v>75</v>
      </c>
    </row>
    <row r="558" spans="1:11" x14ac:dyDescent="0.25">
      <c r="A558" s="1">
        <v>29025710</v>
      </c>
      <c r="B558" s="1">
        <v>59156</v>
      </c>
      <c r="C558" s="1">
        <v>9845078</v>
      </c>
      <c r="D558" s="2">
        <v>8681181231203</v>
      </c>
      <c r="E558" s="1" t="s">
        <v>335</v>
      </c>
      <c r="F558" s="1" t="s">
        <v>1</v>
      </c>
      <c r="G558" s="1" t="s">
        <v>70</v>
      </c>
      <c r="H558" s="1" t="s">
        <v>727</v>
      </c>
      <c r="I558" s="1"/>
      <c r="J558" s="1">
        <v>2</v>
      </c>
      <c r="K558" s="3">
        <v>80</v>
      </c>
    </row>
    <row r="559" spans="1:11" x14ac:dyDescent="0.25">
      <c r="A559" s="1">
        <v>29025836</v>
      </c>
      <c r="B559" s="1">
        <v>59156</v>
      </c>
      <c r="C559" s="1">
        <v>9845204</v>
      </c>
      <c r="D559" s="2">
        <v>8681875623789</v>
      </c>
      <c r="E559" s="1" t="s">
        <v>335</v>
      </c>
      <c r="F559" s="1" t="s">
        <v>1</v>
      </c>
      <c r="G559" s="1" t="s">
        <v>70</v>
      </c>
      <c r="H559" s="1" t="s">
        <v>728</v>
      </c>
      <c r="I559" s="1"/>
      <c r="J559" s="1">
        <v>1</v>
      </c>
      <c r="K559" s="3">
        <v>112.8</v>
      </c>
    </row>
    <row r="560" spans="1:11" x14ac:dyDescent="0.25">
      <c r="A560" s="1">
        <v>29189620</v>
      </c>
      <c r="B560" s="1">
        <v>56567</v>
      </c>
      <c r="C560" s="1">
        <v>9878545</v>
      </c>
      <c r="D560" s="2">
        <v>3468335044514</v>
      </c>
      <c r="E560" s="1" t="s">
        <v>729</v>
      </c>
      <c r="F560" s="1" t="s">
        <v>1</v>
      </c>
      <c r="G560" s="1" t="s">
        <v>87</v>
      </c>
      <c r="H560" s="1" t="s">
        <v>730</v>
      </c>
      <c r="I560" s="1" t="s">
        <v>731</v>
      </c>
      <c r="J560" s="1">
        <v>1</v>
      </c>
      <c r="K560" s="3">
        <v>13.95</v>
      </c>
    </row>
    <row r="561" spans="1:11" x14ac:dyDescent="0.25">
      <c r="A561" s="1">
        <v>29239187</v>
      </c>
      <c r="B561" s="1">
        <v>61729</v>
      </c>
      <c r="C561" s="1">
        <v>9897434</v>
      </c>
      <c r="D561" s="2">
        <v>0</v>
      </c>
      <c r="E561" s="1" t="s">
        <v>226</v>
      </c>
      <c r="F561" s="1" t="s">
        <v>1</v>
      </c>
      <c r="G561" s="1" t="s">
        <v>70</v>
      </c>
      <c r="H561" s="1" t="s">
        <v>732</v>
      </c>
      <c r="I561" s="1"/>
      <c r="J561" s="1">
        <v>1</v>
      </c>
      <c r="K561" s="3">
        <v>65</v>
      </c>
    </row>
    <row r="562" spans="1:11" x14ac:dyDescent="0.25">
      <c r="A562" s="1">
        <v>29239247</v>
      </c>
      <c r="B562" s="1">
        <v>61729</v>
      </c>
      <c r="C562" s="1">
        <v>9897494</v>
      </c>
      <c r="D562" s="2">
        <v>5713917004096</v>
      </c>
      <c r="E562" s="1" t="s">
        <v>226</v>
      </c>
      <c r="F562" s="1" t="s">
        <v>1</v>
      </c>
      <c r="G562" s="1" t="s">
        <v>70</v>
      </c>
      <c r="H562" s="1" t="s">
        <v>733</v>
      </c>
      <c r="I562" s="1"/>
      <c r="J562" s="1">
        <v>1</v>
      </c>
      <c r="K562" s="3">
        <v>69</v>
      </c>
    </row>
    <row r="563" spans="1:11" x14ac:dyDescent="0.25">
      <c r="A563" s="1">
        <v>29244800</v>
      </c>
      <c r="B563" s="1">
        <v>59204</v>
      </c>
      <c r="C563" s="1">
        <v>9899003</v>
      </c>
      <c r="D563" s="2">
        <v>4260639720106</v>
      </c>
      <c r="E563" s="1" t="s">
        <v>734</v>
      </c>
      <c r="F563" s="1" t="s">
        <v>1</v>
      </c>
      <c r="G563" s="1" t="s">
        <v>8</v>
      </c>
      <c r="H563" s="1" t="s">
        <v>735</v>
      </c>
      <c r="I563" s="1"/>
      <c r="J563" s="1">
        <v>1</v>
      </c>
      <c r="K563" s="3">
        <v>34.99</v>
      </c>
    </row>
    <row r="564" spans="1:11" x14ac:dyDescent="0.25">
      <c r="A564" s="1">
        <v>29244908</v>
      </c>
      <c r="B564" s="1">
        <v>59204</v>
      </c>
      <c r="C564" s="1">
        <v>9899111</v>
      </c>
      <c r="D564" s="2">
        <v>4260639722513</v>
      </c>
      <c r="E564" s="1" t="s">
        <v>734</v>
      </c>
      <c r="F564" s="1" t="s">
        <v>1</v>
      </c>
      <c r="G564" s="1" t="s">
        <v>13</v>
      </c>
      <c r="H564" s="1" t="s">
        <v>736</v>
      </c>
      <c r="I564" s="1"/>
      <c r="J564" s="1">
        <v>2</v>
      </c>
      <c r="K564" s="3">
        <v>24.99</v>
      </c>
    </row>
    <row r="565" spans="1:11" x14ac:dyDescent="0.25">
      <c r="A565" s="1">
        <v>29398497</v>
      </c>
      <c r="B565" s="1">
        <v>51011</v>
      </c>
      <c r="C565" s="1">
        <v>9943794</v>
      </c>
      <c r="D565" s="2">
        <v>8710103928584</v>
      </c>
      <c r="E565" s="1" t="s">
        <v>547</v>
      </c>
      <c r="F565" s="1" t="s">
        <v>1</v>
      </c>
      <c r="G565" s="1" t="s">
        <v>156</v>
      </c>
      <c r="H565" s="1" t="s">
        <v>737</v>
      </c>
      <c r="I565" s="1"/>
      <c r="J565" s="1">
        <v>1</v>
      </c>
      <c r="K565" s="3">
        <v>99.99</v>
      </c>
    </row>
    <row r="566" spans="1:11" x14ac:dyDescent="0.25">
      <c r="A566" s="1">
        <v>29431770</v>
      </c>
      <c r="B566" s="1">
        <v>50333</v>
      </c>
      <c r="C566" s="1">
        <v>9954591</v>
      </c>
      <c r="D566" s="2">
        <v>4251083902354</v>
      </c>
      <c r="E566" s="1" t="s">
        <v>478</v>
      </c>
      <c r="F566" s="1" t="s">
        <v>1</v>
      </c>
      <c r="G566" s="1" t="s">
        <v>70</v>
      </c>
      <c r="H566" s="1" t="s">
        <v>738</v>
      </c>
      <c r="I566" s="1"/>
      <c r="J566" s="1">
        <v>1</v>
      </c>
      <c r="K566" s="3">
        <v>49.99</v>
      </c>
    </row>
    <row r="567" spans="1:11" x14ac:dyDescent="0.25">
      <c r="A567" s="1">
        <v>29482764</v>
      </c>
      <c r="B567" s="1">
        <v>47140</v>
      </c>
      <c r="C567" s="1">
        <v>9968925</v>
      </c>
      <c r="D567" s="2">
        <v>4020607733077</v>
      </c>
      <c r="E567" s="1" t="s">
        <v>99</v>
      </c>
      <c r="F567" s="1" t="s">
        <v>1</v>
      </c>
      <c r="G567" s="1" t="s">
        <v>61</v>
      </c>
      <c r="H567" s="1" t="s">
        <v>739</v>
      </c>
      <c r="I567" s="1"/>
      <c r="J567" s="1">
        <v>1</v>
      </c>
      <c r="K567" s="3">
        <v>29.99</v>
      </c>
    </row>
    <row r="568" spans="1:11" x14ac:dyDescent="0.25">
      <c r="A568" s="1">
        <v>29482920</v>
      </c>
      <c r="B568" s="1">
        <v>47140</v>
      </c>
      <c r="C568" s="1">
        <v>9969081</v>
      </c>
      <c r="D568" s="2">
        <v>4020607507272</v>
      </c>
      <c r="E568" s="1" t="s">
        <v>99</v>
      </c>
      <c r="F568" s="1" t="s">
        <v>1</v>
      </c>
      <c r="G568" s="1" t="s">
        <v>11</v>
      </c>
      <c r="H568" s="1" t="s">
        <v>740</v>
      </c>
      <c r="I568" s="1"/>
      <c r="J568" s="1">
        <v>1</v>
      </c>
      <c r="K568" s="3">
        <v>13.98</v>
      </c>
    </row>
    <row r="569" spans="1:11" x14ac:dyDescent="0.25">
      <c r="A569" s="1">
        <v>29576001</v>
      </c>
      <c r="B569" s="1">
        <v>61864</v>
      </c>
      <c r="C569" s="1">
        <v>9997255</v>
      </c>
      <c r="D569" s="2">
        <v>8681875742886</v>
      </c>
      <c r="E569" s="1" t="s">
        <v>335</v>
      </c>
      <c r="F569" s="1" t="s">
        <v>1</v>
      </c>
      <c r="G569" s="1" t="s">
        <v>61</v>
      </c>
      <c r="H569" s="1" t="s">
        <v>741</v>
      </c>
      <c r="I569" s="1"/>
      <c r="J569" s="1">
        <v>1</v>
      </c>
      <c r="K569" s="3">
        <v>282.54000000000002</v>
      </c>
    </row>
    <row r="570" spans="1:11" x14ac:dyDescent="0.25">
      <c r="A570" s="1">
        <v>29617273</v>
      </c>
      <c r="B570" s="1">
        <v>48498</v>
      </c>
      <c r="C570" s="1">
        <v>10007813</v>
      </c>
      <c r="D570" s="2">
        <v>3760293964201</v>
      </c>
      <c r="E570" s="1" t="s">
        <v>441</v>
      </c>
      <c r="F570" s="1" t="s">
        <v>1</v>
      </c>
      <c r="G570" s="1" t="s">
        <v>11</v>
      </c>
      <c r="H570" s="1" t="s">
        <v>742</v>
      </c>
      <c r="I570" s="1"/>
      <c r="J570" s="1">
        <v>2</v>
      </c>
      <c r="K570" s="3">
        <v>189.9</v>
      </c>
    </row>
    <row r="571" spans="1:11" x14ac:dyDescent="0.25">
      <c r="A571" s="1">
        <v>29617275</v>
      </c>
      <c r="B571" s="1">
        <v>48498</v>
      </c>
      <c r="C571" s="1">
        <v>10007815</v>
      </c>
      <c r="D571" s="2">
        <v>3760293964157</v>
      </c>
      <c r="E571" s="1" t="s">
        <v>441</v>
      </c>
      <c r="F571" s="1" t="s">
        <v>1</v>
      </c>
      <c r="G571" s="1" t="s">
        <v>11</v>
      </c>
      <c r="H571" s="1" t="s">
        <v>743</v>
      </c>
      <c r="I571" s="1"/>
      <c r="J571" s="1">
        <v>1</v>
      </c>
      <c r="K571" s="3">
        <v>39.9</v>
      </c>
    </row>
    <row r="572" spans="1:11" x14ac:dyDescent="0.25">
      <c r="A572" s="1">
        <v>29617280</v>
      </c>
      <c r="B572" s="1">
        <v>48498</v>
      </c>
      <c r="C572" s="1">
        <v>10007820</v>
      </c>
      <c r="D572" s="2">
        <v>3760293964133</v>
      </c>
      <c r="E572" s="1" t="s">
        <v>441</v>
      </c>
      <c r="F572" s="1" t="s">
        <v>1</v>
      </c>
      <c r="G572" s="1" t="s">
        <v>11</v>
      </c>
      <c r="H572" s="1" t="s">
        <v>744</v>
      </c>
      <c r="I572" s="1"/>
      <c r="J572" s="1">
        <v>1</v>
      </c>
      <c r="K572" s="3">
        <v>189.9</v>
      </c>
    </row>
    <row r="573" spans="1:11" x14ac:dyDescent="0.25">
      <c r="A573" s="1">
        <v>29617294</v>
      </c>
      <c r="B573" s="1">
        <v>48498</v>
      </c>
      <c r="C573" s="1">
        <v>10007834</v>
      </c>
      <c r="D573" s="2">
        <v>3760293964270</v>
      </c>
      <c r="E573" s="1" t="s">
        <v>441</v>
      </c>
      <c r="F573" s="1" t="s">
        <v>1</v>
      </c>
      <c r="G573" s="1" t="s">
        <v>11</v>
      </c>
      <c r="H573" s="1" t="s">
        <v>745</v>
      </c>
      <c r="I573" s="1"/>
      <c r="J573" s="1">
        <v>1</v>
      </c>
      <c r="K573" s="3">
        <v>189.9</v>
      </c>
    </row>
    <row r="574" spans="1:11" x14ac:dyDescent="0.25">
      <c r="A574" s="1">
        <v>29620095</v>
      </c>
      <c r="B574" s="1">
        <v>61417</v>
      </c>
      <c r="C574" s="1">
        <v>10009140</v>
      </c>
      <c r="D574" s="2">
        <v>4008838271841</v>
      </c>
      <c r="E574" s="1" t="s">
        <v>7</v>
      </c>
      <c r="F574" s="1" t="s">
        <v>1</v>
      </c>
      <c r="G574" s="1" t="s">
        <v>13</v>
      </c>
      <c r="H574" s="1" t="s">
        <v>746</v>
      </c>
      <c r="I574" s="1"/>
      <c r="J574" s="1">
        <v>2</v>
      </c>
      <c r="K574" s="3">
        <v>29.99</v>
      </c>
    </row>
    <row r="575" spans="1:11" x14ac:dyDescent="0.25">
      <c r="A575" s="1">
        <v>29620096</v>
      </c>
      <c r="B575" s="1">
        <v>61417</v>
      </c>
      <c r="C575" s="1">
        <v>10009141</v>
      </c>
      <c r="D575" s="2">
        <v>4008838288214</v>
      </c>
      <c r="E575" s="1" t="s">
        <v>7</v>
      </c>
      <c r="F575" s="1" t="s">
        <v>1</v>
      </c>
      <c r="G575" s="1" t="s">
        <v>13</v>
      </c>
      <c r="H575" s="1" t="s">
        <v>747</v>
      </c>
      <c r="I575" s="1"/>
      <c r="J575" s="1">
        <v>1</v>
      </c>
      <c r="K575" s="3">
        <v>49.99</v>
      </c>
    </row>
    <row r="576" spans="1:11" x14ac:dyDescent="0.25">
      <c r="A576" s="1">
        <v>29620183</v>
      </c>
      <c r="B576" s="1">
        <v>61417</v>
      </c>
      <c r="C576" s="1">
        <v>10009228</v>
      </c>
      <c r="D576" s="2">
        <v>4008838287002</v>
      </c>
      <c r="E576" s="1" t="s">
        <v>7</v>
      </c>
      <c r="F576" s="1" t="s">
        <v>1</v>
      </c>
      <c r="G576" s="1" t="s">
        <v>19</v>
      </c>
      <c r="H576" s="1" t="s">
        <v>748</v>
      </c>
      <c r="I576" s="1"/>
      <c r="J576" s="1">
        <v>1</v>
      </c>
      <c r="K576" s="3">
        <v>39.99</v>
      </c>
    </row>
    <row r="577" spans="1:11" x14ac:dyDescent="0.25">
      <c r="A577" s="1">
        <v>29638116</v>
      </c>
      <c r="B577" s="1">
        <v>62269</v>
      </c>
      <c r="C577" s="1">
        <v>10012549</v>
      </c>
      <c r="D577" s="2">
        <v>7029774000613</v>
      </c>
      <c r="E577" s="1" t="s">
        <v>696</v>
      </c>
      <c r="F577" s="1" t="s">
        <v>1</v>
      </c>
      <c r="G577" s="1" t="s">
        <v>87</v>
      </c>
      <c r="H577" s="1" t="s">
        <v>749</v>
      </c>
      <c r="I577" s="1"/>
      <c r="J577" s="1">
        <v>1</v>
      </c>
      <c r="K577" s="3">
        <v>849</v>
      </c>
    </row>
    <row r="578" spans="1:11" x14ac:dyDescent="0.25">
      <c r="A578" s="1">
        <v>29640394</v>
      </c>
      <c r="B578" s="1">
        <v>61414</v>
      </c>
      <c r="C578" s="1">
        <v>10012829</v>
      </c>
      <c r="D578" s="2">
        <v>4008838289631</v>
      </c>
      <c r="E578" s="1" t="s">
        <v>7</v>
      </c>
      <c r="F578" s="1" t="s">
        <v>1</v>
      </c>
      <c r="G578" s="1" t="s">
        <v>8</v>
      </c>
      <c r="H578" s="1" t="s">
        <v>750</v>
      </c>
      <c r="I578" s="1"/>
      <c r="J578" s="1">
        <v>1</v>
      </c>
      <c r="K578" s="3">
        <v>13.99</v>
      </c>
    </row>
    <row r="579" spans="1:11" x14ac:dyDescent="0.25">
      <c r="A579" s="1">
        <v>29640462</v>
      </c>
      <c r="B579" s="1">
        <v>61414</v>
      </c>
      <c r="C579" s="1">
        <v>10012897</v>
      </c>
      <c r="D579" s="2">
        <v>4008838301791</v>
      </c>
      <c r="E579" s="1" t="s">
        <v>7</v>
      </c>
      <c r="F579" s="1" t="s">
        <v>1</v>
      </c>
      <c r="G579" s="1" t="s">
        <v>13</v>
      </c>
      <c r="H579" s="1" t="s">
        <v>751</v>
      </c>
      <c r="I579" s="1"/>
      <c r="J579" s="1">
        <v>2</v>
      </c>
      <c r="K579" s="3">
        <v>24.99</v>
      </c>
    </row>
    <row r="580" spans="1:11" x14ac:dyDescent="0.25">
      <c r="A580" s="1">
        <v>29640464</v>
      </c>
      <c r="B580" s="1">
        <v>61414</v>
      </c>
      <c r="C580" s="1">
        <v>10012899</v>
      </c>
      <c r="D580" s="2">
        <v>4008838250389</v>
      </c>
      <c r="E580" s="1" t="s">
        <v>7</v>
      </c>
      <c r="F580" s="1" t="s">
        <v>1</v>
      </c>
      <c r="G580" s="1" t="s">
        <v>13</v>
      </c>
      <c r="H580" s="1" t="s">
        <v>752</v>
      </c>
      <c r="I580" s="1"/>
      <c r="J580" s="1">
        <v>1</v>
      </c>
      <c r="K580" s="3">
        <v>29.99</v>
      </c>
    </row>
    <row r="581" spans="1:11" x14ac:dyDescent="0.25">
      <c r="A581" s="1">
        <v>29640465</v>
      </c>
      <c r="B581" s="1">
        <v>61414</v>
      </c>
      <c r="C581" s="1">
        <v>10012900</v>
      </c>
      <c r="D581" s="2">
        <v>4008838302323</v>
      </c>
      <c r="E581" s="1" t="s">
        <v>7</v>
      </c>
      <c r="F581" s="1" t="s">
        <v>1</v>
      </c>
      <c r="G581" s="1" t="s">
        <v>13</v>
      </c>
      <c r="H581" s="1" t="s">
        <v>753</v>
      </c>
      <c r="I581" s="1"/>
      <c r="J581" s="1">
        <v>1</v>
      </c>
      <c r="K581" s="3">
        <v>29.99</v>
      </c>
    </row>
    <row r="582" spans="1:11" x14ac:dyDescent="0.25">
      <c r="A582" s="1">
        <v>29640466</v>
      </c>
      <c r="B582" s="1">
        <v>61414</v>
      </c>
      <c r="C582" s="1">
        <v>10012901</v>
      </c>
      <c r="D582" s="2">
        <v>4008838306291</v>
      </c>
      <c r="E582" s="1" t="s">
        <v>7</v>
      </c>
      <c r="F582" s="1" t="s">
        <v>1</v>
      </c>
      <c r="G582" s="1" t="s">
        <v>13</v>
      </c>
      <c r="H582" s="1" t="s">
        <v>754</v>
      </c>
      <c r="I582" s="1"/>
      <c r="J582" s="1">
        <v>3</v>
      </c>
      <c r="K582" s="3">
        <v>29.99</v>
      </c>
    </row>
    <row r="583" spans="1:11" x14ac:dyDescent="0.25">
      <c r="A583" s="1">
        <v>29640500</v>
      </c>
      <c r="B583" s="1">
        <v>61414</v>
      </c>
      <c r="C583" s="1">
        <v>10012935</v>
      </c>
      <c r="D583" s="2">
        <v>4008838291207</v>
      </c>
      <c r="E583" s="1" t="s">
        <v>7</v>
      </c>
      <c r="F583" s="1" t="s">
        <v>1</v>
      </c>
      <c r="G583" s="1" t="s">
        <v>8</v>
      </c>
      <c r="H583" s="1" t="s">
        <v>755</v>
      </c>
      <c r="I583" s="1"/>
      <c r="J583" s="1">
        <v>1</v>
      </c>
      <c r="K583" s="3">
        <v>45.99</v>
      </c>
    </row>
    <row r="584" spans="1:11" x14ac:dyDescent="0.25">
      <c r="A584" s="1">
        <v>29640597</v>
      </c>
      <c r="B584" s="1">
        <v>61414</v>
      </c>
      <c r="C584" s="1">
        <v>10013032</v>
      </c>
      <c r="D584" s="2">
        <v>4008838302002</v>
      </c>
      <c r="E584" s="1" t="s">
        <v>7</v>
      </c>
      <c r="F584" s="1" t="s">
        <v>1</v>
      </c>
      <c r="G584" s="1" t="s">
        <v>19</v>
      </c>
      <c r="H584" s="1" t="s">
        <v>756</v>
      </c>
      <c r="I584" s="1"/>
      <c r="J584" s="1">
        <v>1</v>
      </c>
      <c r="K584" s="3">
        <v>69.989999999999995</v>
      </c>
    </row>
    <row r="585" spans="1:11" x14ac:dyDescent="0.25">
      <c r="A585" s="1">
        <v>29643244</v>
      </c>
      <c r="B585" s="1">
        <v>50282</v>
      </c>
      <c r="C585" s="1">
        <v>10014441</v>
      </c>
      <c r="D585" s="2">
        <v>5415231294114</v>
      </c>
      <c r="E585" s="1" t="s">
        <v>69</v>
      </c>
      <c r="F585" s="1" t="s">
        <v>1</v>
      </c>
      <c r="G585" s="1" t="s">
        <v>70</v>
      </c>
      <c r="H585" s="1" t="s">
        <v>757</v>
      </c>
      <c r="I585" s="1"/>
      <c r="J585" s="1">
        <v>1</v>
      </c>
      <c r="K585" s="3">
        <v>39</v>
      </c>
    </row>
    <row r="586" spans="1:11" x14ac:dyDescent="0.25">
      <c r="A586" s="1">
        <v>29659348</v>
      </c>
      <c r="B586" s="1">
        <v>48774</v>
      </c>
      <c r="C586" s="1">
        <v>10021780</v>
      </c>
      <c r="D586" s="2">
        <v>8681875670769</v>
      </c>
      <c r="E586" s="1" t="s">
        <v>484</v>
      </c>
      <c r="F586" s="1" t="s">
        <v>1</v>
      </c>
      <c r="G586" s="1" t="s">
        <v>19</v>
      </c>
      <c r="H586" s="1" t="s">
        <v>758</v>
      </c>
      <c r="I586" s="1"/>
      <c r="J586" s="1">
        <v>1</v>
      </c>
      <c r="K586" s="3">
        <v>542.94000000000005</v>
      </c>
    </row>
    <row r="587" spans="1:11" x14ac:dyDescent="0.25">
      <c r="A587" s="1">
        <v>29659404</v>
      </c>
      <c r="B587" s="1">
        <v>48774</v>
      </c>
      <c r="C587" s="1">
        <v>10021836</v>
      </c>
      <c r="D587" s="2">
        <v>8681875511635</v>
      </c>
      <c r="E587" s="1" t="s">
        <v>335</v>
      </c>
      <c r="F587" s="1" t="s">
        <v>1</v>
      </c>
      <c r="G587" s="1" t="s">
        <v>70</v>
      </c>
      <c r="H587" s="1" t="s">
        <v>759</v>
      </c>
      <c r="I587" s="1"/>
      <c r="J587" s="1">
        <v>1</v>
      </c>
      <c r="K587" s="3">
        <v>133.74</v>
      </c>
    </row>
    <row r="588" spans="1:11" x14ac:dyDescent="0.25">
      <c r="A588" s="1">
        <v>29659408</v>
      </c>
      <c r="B588" s="1">
        <v>48774</v>
      </c>
      <c r="C588" s="1">
        <v>10021840</v>
      </c>
      <c r="D588" s="2">
        <v>8681875742992</v>
      </c>
      <c r="E588" s="1" t="s">
        <v>260</v>
      </c>
      <c r="F588" s="1" t="s">
        <v>1</v>
      </c>
      <c r="G588" s="1" t="s">
        <v>19</v>
      </c>
      <c r="H588" s="1" t="s">
        <v>760</v>
      </c>
      <c r="I588" s="1"/>
      <c r="J588" s="1">
        <v>2</v>
      </c>
      <c r="K588" s="3">
        <v>316.74</v>
      </c>
    </row>
    <row r="589" spans="1:11" x14ac:dyDescent="0.25">
      <c r="A589" s="1">
        <v>29659418</v>
      </c>
      <c r="B589" s="1">
        <v>48774</v>
      </c>
      <c r="C589" s="1">
        <v>10021850</v>
      </c>
      <c r="D589" s="2">
        <v>8681875791518</v>
      </c>
      <c r="E589" s="1" t="s">
        <v>484</v>
      </c>
      <c r="F589" s="1" t="s">
        <v>1</v>
      </c>
      <c r="G589" s="1" t="s">
        <v>19</v>
      </c>
      <c r="H589" s="1" t="s">
        <v>761</v>
      </c>
      <c r="I589" s="1"/>
      <c r="J589" s="1">
        <v>1</v>
      </c>
      <c r="K589" s="3">
        <v>97.74</v>
      </c>
    </row>
    <row r="590" spans="1:11" x14ac:dyDescent="0.25">
      <c r="A590" s="1">
        <v>29659429</v>
      </c>
      <c r="B590" s="1">
        <v>48774</v>
      </c>
      <c r="C590" s="1">
        <v>10021861</v>
      </c>
      <c r="D590" s="2">
        <v>8681875742978</v>
      </c>
      <c r="E590" s="1" t="s">
        <v>260</v>
      </c>
      <c r="F590" s="1" t="s">
        <v>1</v>
      </c>
      <c r="G590" s="1" t="s">
        <v>19</v>
      </c>
      <c r="H590" s="1" t="s">
        <v>762</v>
      </c>
      <c r="I590" s="1"/>
      <c r="J590" s="1">
        <v>2</v>
      </c>
      <c r="K590" s="3">
        <v>264.48</v>
      </c>
    </row>
    <row r="591" spans="1:11" x14ac:dyDescent="0.25">
      <c r="A591" s="1">
        <v>29659490</v>
      </c>
      <c r="B591" s="1">
        <v>48774</v>
      </c>
      <c r="C591" s="1">
        <v>10021922</v>
      </c>
      <c r="D591" s="2">
        <v>8681875742985</v>
      </c>
      <c r="E591" s="1" t="s">
        <v>260</v>
      </c>
      <c r="F591" s="1" t="s">
        <v>1</v>
      </c>
      <c r="G591" s="1" t="s">
        <v>19</v>
      </c>
      <c r="H591" s="1" t="s">
        <v>763</v>
      </c>
      <c r="I591" s="1"/>
      <c r="J591" s="1">
        <v>1</v>
      </c>
      <c r="K591" s="3">
        <v>567.9</v>
      </c>
    </row>
    <row r="592" spans="1:11" x14ac:dyDescent="0.25">
      <c r="A592" s="1">
        <v>29696857</v>
      </c>
      <c r="B592" s="1">
        <v>51422</v>
      </c>
      <c r="C592" s="1">
        <v>10039406</v>
      </c>
      <c r="D592" s="2">
        <v>7689474663763</v>
      </c>
      <c r="E592" s="1" t="s">
        <v>158</v>
      </c>
      <c r="F592" s="1" t="s">
        <v>1</v>
      </c>
      <c r="G592" s="1" t="s">
        <v>156</v>
      </c>
      <c r="H592" s="1" t="s">
        <v>764</v>
      </c>
      <c r="I592" s="1"/>
      <c r="J592" s="1">
        <v>4</v>
      </c>
      <c r="K592" s="3">
        <v>140</v>
      </c>
    </row>
    <row r="593" spans="1:11" x14ac:dyDescent="0.25">
      <c r="A593" s="1">
        <v>29696858</v>
      </c>
      <c r="B593" s="1">
        <v>51422</v>
      </c>
      <c r="C593" s="1">
        <v>10039407</v>
      </c>
      <c r="D593" s="2">
        <v>7689474663770</v>
      </c>
      <c r="E593" s="1" t="s">
        <v>158</v>
      </c>
      <c r="F593" s="1" t="s">
        <v>1</v>
      </c>
      <c r="G593" s="1" t="s">
        <v>156</v>
      </c>
      <c r="H593" s="1" t="s">
        <v>765</v>
      </c>
      <c r="I593" s="1"/>
      <c r="J593" s="1">
        <v>3</v>
      </c>
      <c r="K593" s="3">
        <v>140</v>
      </c>
    </row>
    <row r="594" spans="1:11" x14ac:dyDescent="0.25">
      <c r="A594" s="1">
        <v>29729073</v>
      </c>
      <c r="B594" s="1">
        <v>55118</v>
      </c>
      <c r="C594" s="1">
        <v>10054823</v>
      </c>
      <c r="D594" s="2">
        <v>4000984165968</v>
      </c>
      <c r="E594" s="1" t="s">
        <v>766</v>
      </c>
      <c r="F594" s="1" t="s">
        <v>1</v>
      </c>
      <c r="G594" s="1" t="s">
        <v>107</v>
      </c>
      <c r="H594" s="1" t="s">
        <v>767</v>
      </c>
      <c r="I594" s="1"/>
      <c r="J594" s="1">
        <v>1</v>
      </c>
      <c r="K594" s="3">
        <v>209.9</v>
      </c>
    </row>
    <row r="595" spans="1:11" x14ac:dyDescent="0.25">
      <c r="A595" s="1">
        <v>29757517</v>
      </c>
      <c r="B595" s="1">
        <v>60697</v>
      </c>
      <c r="C595" s="1">
        <v>10069837</v>
      </c>
      <c r="D595" s="2">
        <v>753759234386</v>
      </c>
      <c r="E595" s="1" t="s">
        <v>768</v>
      </c>
      <c r="F595" s="1" t="s">
        <v>1</v>
      </c>
      <c r="G595" s="1" t="s">
        <v>156</v>
      </c>
      <c r="H595" s="1" t="s">
        <v>769</v>
      </c>
      <c r="I595" s="1"/>
      <c r="J595" s="1">
        <v>1</v>
      </c>
      <c r="K595" s="3">
        <v>349.99</v>
      </c>
    </row>
    <row r="596" spans="1:11" x14ac:dyDescent="0.25">
      <c r="A596" s="1">
        <v>29766646</v>
      </c>
      <c r="B596" s="1">
        <v>49694</v>
      </c>
      <c r="C596" s="1">
        <v>10072993</v>
      </c>
      <c r="D596" s="2">
        <v>4013833035916</v>
      </c>
      <c r="E596" s="1" t="s">
        <v>269</v>
      </c>
      <c r="F596" s="1" t="s">
        <v>1</v>
      </c>
      <c r="G596" s="1" t="s">
        <v>156</v>
      </c>
      <c r="H596" s="1" t="s">
        <v>770</v>
      </c>
      <c r="I596" s="1"/>
      <c r="J596" s="1">
        <v>1</v>
      </c>
      <c r="K596" s="3">
        <v>429</v>
      </c>
    </row>
    <row r="597" spans="1:11" x14ac:dyDescent="0.25">
      <c r="A597" s="1">
        <v>29830171</v>
      </c>
      <c r="B597" s="1">
        <v>53663</v>
      </c>
      <c r="C597" s="1">
        <v>10091284</v>
      </c>
      <c r="D597" s="2">
        <v>5709513203308</v>
      </c>
      <c r="E597" s="1" t="s">
        <v>638</v>
      </c>
      <c r="F597" s="1" t="s">
        <v>1</v>
      </c>
      <c r="G597" s="1" t="s">
        <v>11</v>
      </c>
      <c r="H597" s="1" t="s">
        <v>771</v>
      </c>
      <c r="I597" s="1"/>
      <c r="J597" s="1">
        <v>1</v>
      </c>
      <c r="K597" s="3">
        <v>79.8</v>
      </c>
    </row>
    <row r="598" spans="1:11" x14ac:dyDescent="0.25">
      <c r="A598" s="1">
        <v>29830285</v>
      </c>
      <c r="B598" s="1">
        <v>53663</v>
      </c>
      <c r="C598" s="1">
        <v>10091398</v>
      </c>
      <c r="D598" s="2">
        <v>5709513262114</v>
      </c>
      <c r="E598" s="1" t="s">
        <v>638</v>
      </c>
      <c r="F598" s="1" t="s">
        <v>1</v>
      </c>
      <c r="G598" s="1" t="s">
        <v>61</v>
      </c>
      <c r="H598" s="1" t="s">
        <v>772</v>
      </c>
      <c r="I598" s="1"/>
      <c r="J598" s="1">
        <v>1</v>
      </c>
      <c r="K598" s="3">
        <v>42.95</v>
      </c>
    </row>
    <row r="599" spans="1:11" x14ac:dyDescent="0.25">
      <c r="A599" s="1">
        <v>30014234</v>
      </c>
      <c r="B599" s="1">
        <v>55674</v>
      </c>
      <c r="C599" s="1">
        <v>10146218</v>
      </c>
      <c r="D599" s="2">
        <v>8717459186248</v>
      </c>
      <c r="E599" s="1" t="s">
        <v>234</v>
      </c>
      <c r="F599" s="1" t="s">
        <v>1</v>
      </c>
      <c r="G599" s="1" t="s">
        <v>19</v>
      </c>
      <c r="H599" s="1" t="s">
        <v>773</v>
      </c>
      <c r="I599" s="1"/>
      <c r="J599" s="1">
        <v>1</v>
      </c>
      <c r="K599" s="3">
        <v>95.2</v>
      </c>
    </row>
    <row r="600" spans="1:11" x14ac:dyDescent="0.25">
      <c r="A600" s="1">
        <v>30128343</v>
      </c>
      <c r="B600" s="1">
        <v>51308</v>
      </c>
      <c r="C600" s="1">
        <v>10179660</v>
      </c>
      <c r="D600" s="2">
        <v>5413184110703</v>
      </c>
      <c r="E600" s="1" t="s">
        <v>423</v>
      </c>
      <c r="F600" s="1" t="s">
        <v>1</v>
      </c>
      <c r="G600" s="1" t="s">
        <v>118</v>
      </c>
      <c r="H600" s="1" t="s">
        <v>774</v>
      </c>
      <c r="I600" s="1"/>
      <c r="J600" s="1">
        <v>1</v>
      </c>
      <c r="K600" s="3">
        <v>99</v>
      </c>
    </row>
    <row r="601" spans="1:11" x14ac:dyDescent="0.25">
      <c r="A601" s="1">
        <v>30142335</v>
      </c>
      <c r="B601" s="1">
        <v>52088</v>
      </c>
      <c r="C601" s="1">
        <v>10182858</v>
      </c>
      <c r="D601" s="2">
        <v>8710341141424</v>
      </c>
      <c r="E601" s="1" t="s">
        <v>21</v>
      </c>
      <c r="F601" s="1" t="s">
        <v>1</v>
      </c>
      <c r="G601" s="1" t="s">
        <v>5</v>
      </c>
      <c r="H601" s="1" t="s">
        <v>775</v>
      </c>
      <c r="I601" s="1"/>
      <c r="J601" s="1">
        <v>1</v>
      </c>
      <c r="K601" s="3">
        <v>12.99</v>
      </c>
    </row>
    <row r="602" spans="1:11" x14ac:dyDescent="0.25">
      <c r="A602" s="1">
        <v>30160207</v>
      </c>
      <c r="B602" s="1">
        <v>62540</v>
      </c>
      <c r="C602" s="1">
        <v>10189393</v>
      </c>
      <c r="D602" s="2">
        <v>3561869562735</v>
      </c>
      <c r="E602" s="1" t="s">
        <v>128</v>
      </c>
      <c r="F602" s="1" t="s">
        <v>1</v>
      </c>
      <c r="G602" s="1" t="s">
        <v>2</v>
      </c>
      <c r="H602" s="1" t="s">
        <v>776</v>
      </c>
      <c r="I602" s="1"/>
      <c r="J602" s="1">
        <v>1</v>
      </c>
      <c r="K602" s="3">
        <v>12</v>
      </c>
    </row>
    <row r="603" spans="1:11" x14ac:dyDescent="0.25">
      <c r="A603" s="1">
        <v>30181794</v>
      </c>
      <c r="B603" s="1">
        <v>61876</v>
      </c>
      <c r="C603" s="1">
        <v>10199406</v>
      </c>
      <c r="D603" s="2" t="s">
        <v>354</v>
      </c>
      <c r="E603" s="1" t="s">
        <v>777</v>
      </c>
      <c r="F603" s="1" t="s">
        <v>1</v>
      </c>
      <c r="G603" s="1" t="s">
        <v>11</v>
      </c>
      <c r="H603" s="1" t="s">
        <v>778</v>
      </c>
      <c r="I603" s="1"/>
      <c r="J603" s="1">
        <v>2</v>
      </c>
      <c r="K603" s="3">
        <v>8.4</v>
      </c>
    </row>
    <row r="604" spans="1:11" x14ac:dyDescent="0.25">
      <c r="A604" s="1">
        <v>30181821</v>
      </c>
      <c r="B604" s="1">
        <v>61876</v>
      </c>
      <c r="C604" s="1">
        <v>10199433</v>
      </c>
      <c r="D604" s="2" t="s">
        <v>354</v>
      </c>
      <c r="E604" s="1" t="s">
        <v>777</v>
      </c>
      <c r="F604" s="1" t="s">
        <v>1</v>
      </c>
      <c r="G604" s="1" t="s">
        <v>11</v>
      </c>
      <c r="H604" s="1" t="s">
        <v>779</v>
      </c>
      <c r="I604" s="1"/>
      <c r="J604" s="1">
        <v>3</v>
      </c>
      <c r="K604" s="3">
        <v>16.8</v>
      </c>
    </row>
    <row r="605" spans="1:11" x14ac:dyDescent="0.25">
      <c r="A605" s="1">
        <v>30183063</v>
      </c>
      <c r="B605" s="1">
        <v>48207</v>
      </c>
      <c r="C605" s="1">
        <v>10200240</v>
      </c>
      <c r="D605" s="2">
        <v>3664944185024</v>
      </c>
      <c r="E605" s="1" t="s">
        <v>179</v>
      </c>
      <c r="F605" s="1" t="s">
        <v>1</v>
      </c>
      <c r="G605" s="1" t="s">
        <v>70</v>
      </c>
      <c r="H605" s="1" t="s">
        <v>780</v>
      </c>
      <c r="I605" s="1"/>
      <c r="J605" s="1">
        <v>1</v>
      </c>
      <c r="K605" s="3">
        <v>50</v>
      </c>
    </row>
    <row r="606" spans="1:11" x14ac:dyDescent="0.25">
      <c r="A606" s="1">
        <v>30183336</v>
      </c>
      <c r="B606" s="1">
        <v>48207</v>
      </c>
      <c r="C606" s="1">
        <v>10200513</v>
      </c>
      <c r="D606" s="2">
        <v>3664944182719</v>
      </c>
      <c r="E606" s="1" t="s">
        <v>153</v>
      </c>
      <c r="F606" s="1" t="s">
        <v>1</v>
      </c>
      <c r="G606" s="1" t="s">
        <v>19</v>
      </c>
      <c r="H606" s="1" t="s">
        <v>781</v>
      </c>
      <c r="I606" s="1"/>
      <c r="J606" s="1">
        <v>1</v>
      </c>
      <c r="K606" s="3">
        <v>115</v>
      </c>
    </row>
    <row r="607" spans="1:11" x14ac:dyDescent="0.25">
      <c r="A607" s="1">
        <v>30183357</v>
      </c>
      <c r="B607" s="1">
        <v>48207</v>
      </c>
      <c r="C607" s="1">
        <v>10200534</v>
      </c>
      <c r="D607" s="2">
        <v>3664944182788</v>
      </c>
      <c r="E607" s="1" t="s">
        <v>179</v>
      </c>
      <c r="F607" s="1" t="s">
        <v>1</v>
      </c>
      <c r="G607" s="1" t="s">
        <v>19</v>
      </c>
      <c r="H607" s="1" t="s">
        <v>782</v>
      </c>
      <c r="I607" s="1"/>
      <c r="J607" s="1">
        <v>1</v>
      </c>
      <c r="K607" s="3">
        <v>199</v>
      </c>
    </row>
    <row r="608" spans="1:11" x14ac:dyDescent="0.25">
      <c r="A608" s="1">
        <v>30196824</v>
      </c>
      <c r="B608" s="1">
        <v>63011</v>
      </c>
      <c r="C608" s="1">
        <v>10206042</v>
      </c>
      <c r="D608" s="2">
        <v>7689474664340</v>
      </c>
      <c r="E608" s="1" t="s">
        <v>565</v>
      </c>
      <c r="F608" s="1" t="s">
        <v>1</v>
      </c>
      <c r="G608" s="1" t="s">
        <v>156</v>
      </c>
      <c r="H608" s="1" t="s">
        <v>783</v>
      </c>
      <c r="I608" s="1"/>
      <c r="J608" s="1">
        <v>1</v>
      </c>
      <c r="K608" s="3">
        <v>50</v>
      </c>
    </row>
    <row r="609" spans="1:11" x14ac:dyDescent="0.25">
      <c r="A609" s="1">
        <v>30197004</v>
      </c>
      <c r="B609" s="1">
        <v>63011</v>
      </c>
      <c r="C609" s="1">
        <v>10206222</v>
      </c>
      <c r="D609" s="2">
        <v>7689474664951</v>
      </c>
      <c r="E609" s="1" t="s">
        <v>565</v>
      </c>
      <c r="F609" s="1" t="s">
        <v>1</v>
      </c>
      <c r="G609" s="1" t="s">
        <v>156</v>
      </c>
      <c r="H609" s="1" t="s">
        <v>784</v>
      </c>
      <c r="I609" s="1"/>
      <c r="J609" s="1">
        <v>1</v>
      </c>
      <c r="K609" s="3">
        <v>59</v>
      </c>
    </row>
    <row r="610" spans="1:11" x14ac:dyDescent="0.25">
      <c r="A610" s="1">
        <v>30200040</v>
      </c>
      <c r="B610" s="1">
        <v>48240</v>
      </c>
      <c r="C610" s="1">
        <v>10207392</v>
      </c>
      <c r="D610" s="2">
        <v>7391482045522</v>
      </c>
      <c r="E610" s="1" t="s">
        <v>165</v>
      </c>
      <c r="F610" s="1" t="s">
        <v>1</v>
      </c>
      <c r="G610" s="1" t="s">
        <v>61</v>
      </c>
      <c r="H610" s="1" t="s">
        <v>785</v>
      </c>
      <c r="I610" s="1"/>
      <c r="J610" s="1">
        <v>1</v>
      </c>
      <c r="K610" s="3">
        <v>59.99</v>
      </c>
    </row>
    <row r="611" spans="1:11" x14ac:dyDescent="0.25">
      <c r="A611" s="1">
        <v>30214002</v>
      </c>
      <c r="B611" s="1">
        <v>51098</v>
      </c>
      <c r="C611" s="1">
        <v>10213860</v>
      </c>
      <c r="D611" s="2">
        <v>4251428946906</v>
      </c>
      <c r="E611" s="1" t="s">
        <v>786</v>
      </c>
      <c r="F611" s="1" t="s">
        <v>1</v>
      </c>
      <c r="G611" s="1" t="s">
        <v>54</v>
      </c>
      <c r="H611" s="1" t="s">
        <v>787</v>
      </c>
      <c r="I611" s="1"/>
      <c r="J611" s="1">
        <v>1</v>
      </c>
      <c r="K611" s="3">
        <v>39</v>
      </c>
    </row>
    <row r="612" spans="1:11" x14ac:dyDescent="0.25">
      <c r="A612" s="1">
        <v>30214647</v>
      </c>
      <c r="B612" s="1">
        <v>63401</v>
      </c>
      <c r="C612" s="1">
        <v>10214502</v>
      </c>
      <c r="D612" s="2">
        <v>5713917004805</v>
      </c>
      <c r="E612" s="1" t="s">
        <v>226</v>
      </c>
      <c r="F612" s="1" t="s">
        <v>1</v>
      </c>
      <c r="G612" s="1" t="s">
        <v>70</v>
      </c>
      <c r="H612" s="1" t="s">
        <v>788</v>
      </c>
      <c r="I612" s="1"/>
      <c r="J612" s="1">
        <v>1</v>
      </c>
      <c r="K612" s="3">
        <v>86.56</v>
      </c>
    </row>
    <row r="613" spans="1:11" x14ac:dyDescent="0.25">
      <c r="A613" s="1">
        <v>30344334</v>
      </c>
      <c r="B613" s="1">
        <v>49355</v>
      </c>
      <c r="C613" s="1">
        <v>10251846</v>
      </c>
      <c r="D613" s="2">
        <v>3760093546546</v>
      </c>
      <c r="E613" s="1" t="s">
        <v>245</v>
      </c>
      <c r="F613" s="1" t="s">
        <v>1</v>
      </c>
      <c r="G613" s="1" t="s">
        <v>61</v>
      </c>
      <c r="H613" s="1" t="s">
        <v>789</v>
      </c>
      <c r="I613" s="1"/>
      <c r="J613" s="1">
        <v>1</v>
      </c>
      <c r="K613" s="3">
        <v>199</v>
      </c>
    </row>
    <row r="614" spans="1:11" x14ac:dyDescent="0.25">
      <c r="A614" s="1">
        <v>30344343</v>
      </c>
      <c r="B614" s="1">
        <v>49355</v>
      </c>
      <c r="C614" s="1">
        <v>10251855</v>
      </c>
      <c r="D614" s="2">
        <v>3760093546522</v>
      </c>
      <c r="E614" s="1" t="s">
        <v>245</v>
      </c>
      <c r="F614" s="1" t="s">
        <v>1</v>
      </c>
      <c r="G614" s="1" t="s">
        <v>61</v>
      </c>
      <c r="H614" s="1" t="s">
        <v>790</v>
      </c>
      <c r="I614" s="1"/>
      <c r="J614" s="1">
        <v>3</v>
      </c>
      <c r="K614" s="3">
        <v>219</v>
      </c>
    </row>
    <row r="615" spans="1:11" x14ac:dyDescent="0.25">
      <c r="A615" s="1">
        <v>30469566</v>
      </c>
      <c r="B615" s="1">
        <v>48783</v>
      </c>
      <c r="C615" s="1">
        <v>10291563</v>
      </c>
      <c r="D615" s="2">
        <v>3457010009221</v>
      </c>
      <c r="E615" s="1" t="s">
        <v>18</v>
      </c>
      <c r="F615" s="1" t="s">
        <v>1</v>
      </c>
      <c r="G615" s="1" t="s">
        <v>54</v>
      </c>
      <c r="H615" s="1" t="s">
        <v>791</v>
      </c>
      <c r="I615" s="1"/>
      <c r="J615" s="1">
        <v>1</v>
      </c>
      <c r="K615" s="3">
        <v>32.950000000000003</v>
      </c>
    </row>
    <row r="616" spans="1:11" x14ac:dyDescent="0.25">
      <c r="A616" s="1">
        <v>30530082</v>
      </c>
      <c r="B616" s="1">
        <v>63398</v>
      </c>
      <c r="C616" s="1">
        <v>10303602</v>
      </c>
      <c r="D616" s="2">
        <v>5060359289117</v>
      </c>
      <c r="E616" s="1" t="s">
        <v>792</v>
      </c>
      <c r="F616" s="1" t="s">
        <v>1</v>
      </c>
      <c r="G616" s="1" t="s">
        <v>156</v>
      </c>
      <c r="H616" s="1" t="s">
        <v>793</v>
      </c>
      <c r="I616" s="1"/>
      <c r="J616" s="1">
        <v>1</v>
      </c>
      <c r="K616" s="3">
        <v>390.57</v>
      </c>
    </row>
    <row r="617" spans="1:11" x14ac:dyDescent="0.25">
      <c r="A617" s="1">
        <v>30556230</v>
      </c>
      <c r="B617" s="1">
        <v>64350</v>
      </c>
      <c r="C617" s="1">
        <v>10312333</v>
      </c>
      <c r="D617" s="2">
        <v>3664944184966</v>
      </c>
      <c r="E617" s="1" t="s">
        <v>168</v>
      </c>
      <c r="F617" s="1" t="s">
        <v>1</v>
      </c>
      <c r="G617" s="1" t="s">
        <v>70</v>
      </c>
      <c r="H617" s="1" t="s">
        <v>794</v>
      </c>
      <c r="I617" s="1"/>
      <c r="J617" s="1">
        <v>1</v>
      </c>
      <c r="K617" s="3">
        <v>10</v>
      </c>
    </row>
    <row r="618" spans="1:11" x14ac:dyDescent="0.25">
      <c r="A618" s="1">
        <v>30560986</v>
      </c>
      <c r="B618" s="1">
        <v>51542</v>
      </c>
      <c r="C618" s="1">
        <v>10313156</v>
      </c>
      <c r="D618" s="2">
        <v>7689474666542</v>
      </c>
      <c r="E618" s="1" t="s">
        <v>565</v>
      </c>
      <c r="F618" s="1" t="s">
        <v>1</v>
      </c>
      <c r="G618" s="1" t="s">
        <v>156</v>
      </c>
      <c r="H618" s="1" t="s">
        <v>795</v>
      </c>
      <c r="I618" s="1"/>
      <c r="J618" s="1">
        <v>4</v>
      </c>
      <c r="K618" s="3">
        <v>65</v>
      </c>
    </row>
    <row r="619" spans="1:11" x14ac:dyDescent="0.25">
      <c r="A619" s="1">
        <v>30672675</v>
      </c>
      <c r="B619" s="1">
        <v>64098</v>
      </c>
      <c r="C619" s="1">
        <v>10357077</v>
      </c>
      <c r="D619" s="2">
        <v>8411398919942</v>
      </c>
      <c r="E619" s="1" t="s">
        <v>796</v>
      </c>
      <c r="F619" s="1" t="s">
        <v>1</v>
      </c>
      <c r="G619" s="1" t="s">
        <v>112</v>
      </c>
      <c r="H619" s="1" t="s">
        <v>797</v>
      </c>
      <c r="I619" s="1"/>
      <c r="J619" s="1">
        <v>1</v>
      </c>
      <c r="K619" s="3">
        <v>65</v>
      </c>
    </row>
    <row r="620" spans="1:11" x14ac:dyDescent="0.25">
      <c r="A620" s="1">
        <v>30683115</v>
      </c>
      <c r="B620" s="1">
        <v>61339</v>
      </c>
      <c r="C620" s="1">
        <v>10360035</v>
      </c>
      <c r="D620" s="2">
        <v>4003222879641</v>
      </c>
      <c r="E620" s="1" t="s">
        <v>60</v>
      </c>
      <c r="F620" s="1" t="s">
        <v>1</v>
      </c>
      <c r="G620" s="1" t="s">
        <v>61</v>
      </c>
      <c r="H620" s="1" t="s">
        <v>798</v>
      </c>
      <c r="I620" s="1"/>
      <c r="J620" s="1">
        <v>1</v>
      </c>
      <c r="K620" s="3">
        <v>39.950000000000003</v>
      </c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</sheetData>
  <autoFilter ref="B1:K1" xr:uid="{9B1FF369-6611-47E6-8A89-588CCB4CB5F8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78EE-ECC0-4F13-ADDC-C08096A00880}">
  <dimension ref="A1:Q47"/>
  <sheetViews>
    <sheetView workbookViewId="0">
      <selection activeCell="Q7" sqref="Q7"/>
    </sheetView>
  </sheetViews>
  <sheetFormatPr defaultRowHeight="15" x14ac:dyDescent="0.25"/>
  <cols>
    <col min="14" max="14" width="18.42578125" customWidth="1"/>
    <col min="15" max="15" width="9.42578125" bestFit="1" customWidth="1"/>
  </cols>
  <sheetData>
    <row r="1" spans="1:17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</row>
    <row r="2" spans="1:17" ht="16.149999999999999" customHeight="1" x14ac:dyDescent="0.25">
      <c r="A2" s="1">
        <v>21799362</v>
      </c>
      <c r="B2">
        <f>VLOOKUP(A2,'B '!$A$2:$K$620,1,0)</f>
        <v>21799362</v>
      </c>
      <c r="C2">
        <f>VLOOKUP(B2,'B '!$A$2:$K$620,2,0)</f>
        <v>44653</v>
      </c>
      <c r="D2">
        <f>VLOOKUP(B2,'B '!$A$2:$K$620,3,0)</f>
        <v>7653922</v>
      </c>
      <c r="E2">
        <f>VLOOKUP(B2,'B '!$A$2:$K$620,4,0)</f>
        <v>8681181622391</v>
      </c>
      <c r="F2" t="str">
        <f>VLOOKUP(B2,'B '!$A$2:$K$620,5,0)</f>
        <v>Scandinavia Concept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Bücherregal "Nilüfer" in Walnuss - (B)90 x (H)156 x (T)20 cm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300</v>
      </c>
      <c r="N2" s="8" t="s">
        <v>1037</v>
      </c>
      <c r="O2" s="14">
        <f>SUM(L2:L33)</f>
        <v>3996.8799999999992</v>
      </c>
      <c r="P2" s="14">
        <f>O2*8%</f>
        <v>319.75039999999996</v>
      </c>
      <c r="Q2" s="9">
        <v>0.08</v>
      </c>
    </row>
    <row r="3" spans="1:17" ht="16.149999999999999" customHeight="1" x14ac:dyDescent="0.25">
      <c r="A3" s="1">
        <v>21320012</v>
      </c>
      <c r="B3">
        <f>VLOOKUP(A3,'B '!$A$2:$K$620,1,0)</f>
        <v>21320012</v>
      </c>
      <c r="C3">
        <f>VLOOKUP(B3,'B '!$A$2:$K$620,2,0)</f>
        <v>44646</v>
      </c>
      <c r="D3">
        <f>VLOOKUP(B3,'B '!$A$2:$K$620,3,0)</f>
        <v>7513962</v>
      </c>
      <c r="E3">
        <f>VLOOKUP(B3,'B '!$A$2:$K$620,4,0)</f>
        <v>8681875156614</v>
      </c>
      <c r="F3" t="str">
        <f>VLOOKUP(B3,'B '!$A$2:$K$620,5,0)</f>
        <v>Evila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"Ayd" in Gelb - (H)140 cm</v>
      </c>
      <c r="J3">
        <f>VLOOKUP(B3,'B '!$A$2:$K$620,9,0)</f>
        <v>0</v>
      </c>
      <c r="K3">
        <f>VLOOKUP(B3,'B '!$A$2:$K$620,10,0)</f>
        <v>12</v>
      </c>
      <c r="L3">
        <f>VLOOKUP(B3,'B '!$A$2:$K$620,11,0)</f>
        <v>85</v>
      </c>
    </row>
    <row r="4" spans="1:17" ht="16.149999999999999" customHeight="1" x14ac:dyDescent="0.25">
      <c r="A4" s="1">
        <v>23180628</v>
      </c>
      <c r="B4">
        <f>VLOOKUP(A4,'B '!$A$2:$K$620,1,0)</f>
        <v>23180628</v>
      </c>
      <c r="C4">
        <f>VLOOKUP(B4,'B '!$A$2:$K$620,2,0)</f>
        <v>44655</v>
      </c>
      <c r="D4">
        <f>VLOOKUP(B4,'B '!$A$2:$K$620,3,0)</f>
        <v>8081778</v>
      </c>
      <c r="E4">
        <f>VLOOKUP(B4,'B '!$A$2:$K$620,4,0)</f>
        <v>8681875471878</v>
      </c>
      <c r="F4" t="str">
        <f>VLOOKUP(B4,'B '!$A$2:$K$620,5,0)</f>
        <v>Opviq</v>
      </c>
      <c r="G4" t="str">
        <f>VLOOKUP(B4,'B '!$A$2:$K$620,6,0)</f>
        <v>Hartwaren</v>
      </c>
      <c r="H4" t="str">
        <f>VLOOKUP(B4,'B '!$A$2:$K$620,7,0)</f>
        <v>Lampen &amp; Leuchten</v>
      </c>
      <c r="I4" t="str">
        <f>VLOOKUP(B4,'B '!$A$2:$K$620,8,0)</f>
        <v>Deckenleuchte "Abaküs" in Schwarz - (B)124 x (T)33 cm</v>
      </c>
      <c r="J4">
        <f>VLOOKUP(B4,'B '!$A$2:$K$620,9,0)</f>
        <v>0</v>
      </c>
      <c r="K4">
        <f>VLOOKUP(B4,'B '!$A$2:$K$620,10,0)</f>
        <v>2</v>
      </c>
      <c r="L4">
        <f>VLOOKUP(B4,'B '!$A$2:$K$620,11,0)</f>
        <v>471</v>
      </c>
      <c r="N4" s="13" t="s">
        <v>1033</v>
      </c>
      <c r="O4" s="13" t="s">
        <v>1034</v>
      </c>
      <c r="P4" s="17" t="s">
        <v>1035</v>
      </c>
      <c r="Q4" s="13" t="s">
        <v>1036</v>
      </c>
    </row>
    <row r="5" spans="1:17" ht="16.149999999999999" customHeight="1" x14ac:dyDescent="0.25">
      <c r="A5" s="1">
        <v>20865171</v>
      </c>
      <c r="B5">
        <f>VLOOKUP(A5,'B '!$A$2:$K$620,1,0)</f>
        <v>20865171</v>
      </c>
      <c r="C5">
        <f>VLOOKUP(B5,'B '!$A$2:$K$620,2,0)</f>
        <v>42072</v>
      </c>
      <c r="D5">
        <f>VLOOKUP(B5,'B '!$A$2:$K$620,3,0)</f>
        <v>7386190</v>
      </c>
      <c r="E5">
        <f>VLOOKUP(B5,'B '!$A$2:$K$620,4,0)</f>
        <v>3760119739884</v>
      </c>
      <c r="F5" t="str">
        <f>VLOOKUP(B5,'B '!$A$2:$K$620,5,0)</f>
        <v>lumisky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LED-Außenleuchte "Lady" mit Farbwechsel - (H)110 cm</v>
      </c>
      <c r="J5">
        <f>VLOOKUP(B5,'B '!$A$2:$K$620,9,0)</f>
        <v>0</v>
      </c>
      <c r="K5">
        <f>VLOOKUP(B5,'B '!$A$2:$K$620,10,0)</f>
        <v>1</v>
      </c>
      <c r="L5">
        <f>VLOOKUP(B5,'B '!$A$2:$K$620,11,0)</f>
        <v>200.4</v>
      </c>
      <c r="N5" s="8" t="s">
        <v>1037</v>
      </c>
      <c r="O5" s="14">
        <f>SUM(L2:L33)</f>
        <v>3996.8799999999992</v>
      </c>
      <c r="P5" s="14">
        <f>O5*7.5%</f>
        <v>299.76599999999991</v>
      </c>
      <c r="Q5" s="9">
        <v>7.4999999999999997E-2</v>
      </c>
    </row>
    <row r="6" spans="1:17" ht="16.149999999999999" customHeight="1" x14ac:dyDescent="0.25">
      <c r="A6" s="1">
        <v>20347465</v>
      </c>
      <c r="B6">
        <f>VLOOKUP(A6,'B '!$A$2:$K$620,1,0)</f>
        <v>20347465</v>
      </c>
      <c r="C6">
        <f>VLOOKUP(B6,'B '!$A$2:$K$620,2,0)</f>
        <v>41918</v>
      </c>
      <c r="D6">
        <f>VLOOKUP(B6,'B '!$A$2:$K$620,3,0)</f>
        <v>7233845</v>
      </c>
      <c r="E6">
        <f>VLOOKUP(B6,'B '!$A$2:$K$620,4,0)</f>
        <v>3664944096870</v>
      </c>
      <c r="F6" t="str">
        <f>VLOOKUP(B6,'B '!$A$2:$K$620,5,0)</f>
        <v>COOK CONCEPT</v>
      </c>
      <c r="G6" t="str">
        <f>VLOOKUP(B6,'B '!$A$2:$K$620,6,0)</f>
        <v>Hartwaren</v>
      </c>
      <c r="H6" t="str">
        <f>VLOOKUP(B6,'B '!$A$2:$K$620,7,0)</f>
        <v>Möbel</v>
      </c>
      <c r="I6" t="str">
        <f>VLOOKUP(B6,'B '!$A$2:$K$620,8,0)</f>
        <v>Servierwagen "My Little Market" in Kiefer/ Grau - (B)67 x (H)81 x (T)35 cm</v>
      </c>
      <c r="J6">
        <f>VLOOKUP(B6,'B '!$A$2:$K$620,9,0)</f>
        <v>0</v>
      </c>
      <c r="K6">
        <f>VLOOKUP(B6,'B '!$A$2:$K$620,10,0)</f>
        <v>1</v>
      </c>
      <c r="L6">
        <f>VLOOKUP(B6,'B '!$A$2:$K$620,11,0)</f>
        <v>155.30000000000001</v>
      </c>
    </row>
    <row r="7" spans="1:17" ht="16.149999999999999" customHeight="1" x14ac:dyDescent="0.25">
      <c r="A7" s="1">
        <v>27596989</v>
      </c>
      <c r="B7">
        <f>VLOOKUP(A7,'B '!$A$2:$K$620,1,0)</f>
        <v>27596989</v>
      </c>
      <c r="C7">
        <f>VLOOKUP(B7,'B '!$A$2:$K$620,2,0)</f>
        <v>49346</v>
      </c>
      <c r="D7">
        <f>VLOOKUP(B7,'B '!$A$2:$K$620,3,0)</f>
        <v>9425857</v>
      </c>
      <c r="E7">
        <f>VLOOKUP(B7,'B '!$A$2:$K$620,4,0)</f>
        <v>3760093543941</v>
      </c>
      <c r="F7" t="str">
        <f>VLOOKUP(B7,'B '!$A$2:$K$620,5,0)</f>
        <v>lumisky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LED-Solarleuchte "Willy" in Schwarz - (H)49 cm</v>
      </c>
      <c r="J7">
        <f>VLOOKUP(B7,'B '!$A$2:$K$620,9,0)</f>
        <v>0</v>
      </c>
      <c r="K7">
        <f>VLOOKUP(B7,'B '!$A$2:$K$620,10,0)</f>
        <v>18</v>
      </c>
      <c r="L7">
        <f>VLOOKUP(B7,'B '!$A$2:$K$620,11,0)</f>
        <v>149</v>
      </c>
      <c r="N7" s="13" t="s">
        <v>1033</v>
      </c>
      <c r="O7" s="13" t="s">
        <v>1034</v>
      </c>
      <c r="P7" s="17" t="s">
        <v>1035</v>
      </c>
      <c r="Q7" s="13" t="s">
        <v>1036</v>
      </c>
    </row>
    <row r="8" spans="1:17" ht="16.149999999999999" customHeight="1" x14ac:dyDescent="0.25">
      <c r="A8" s="1">
        <v>9821549</v>
      </c>
      <c r="B8">
        <f>VLOOKUP(A8,'B '!$A$2:$K$620,1,0)</f>
        <v>9821549</v>
      </c>
      <c r="C8">
        <f>VLOOKUP(B8,'B '!$A$2:$K$620,2,0)</f>
        <v>18784</v>
      </c>
      <c r="D8">
        <f>VLOOKUP(B8,'B '!$A$2:$K$620,3,0)</f>
        <v>3990963</v>
      </c>
      <c r="E8">
        <f>VLOOKUP(B8,'B '!$A$2:$K$620,4,0)</f>
        <v>6941057402574</v>
      </c>
      <c r="F8" t="str">
        <f>VLOOKUP(B8,'B '!$A$2:$K$620,5,0)</f>
        <v>Intex</v>
      </c>
      <c r="G8" t="str">
        <f>VLOOKUP(B8,'B '!$A$2:$K$620,6,0)</f>
        <v>Hartwaren</v>
      </c>
      <c r="H8" t="str">
        <f>VLOOKUP(B8,'B '!$A$2:$K$620,7,0)</f>
        <v>Freizeit und Sport</v>
      </c>
      <c r="I8" t="str">
        <f>VLOOKUP(B8,'B '!$A$2:$K$620,8,0)</f>
        <v>Kinder-Pool - ab 6 Jahren (Überraschungsprodukt) - (L)229 x (B)229 cm</v>
      </c>
      <c r="J8">
        <f>VLOOKUP(B8,'B '!$A$2:$K$620,9,0)</f>
        <v>0</v>
      </c>
      <c r="K8">
        <f>VLOOKUP(B8,'B '!$A$2:$K$620,10,0)</f>
        <v>1</v>
      </c>
      <c r="L8">
        <f>VLOOKUP(B8,'B '!$A$2:$K$620,11,0)</f>
        <v>39.99</v>
      </c>
      <c r="N8" s="8" t="s">
        <v>1037</v>
      </c>
      <c r="O8" s="14">
        <f>SUM(L2:L33)</f>
        <v>3996.8799999999992</v>
      </c>
      <c r="P8" s="14">
        <f>O8*6.5%</f>
        <v>259.79719999999998</v>
      </c>
      <c r="Q8" s="9">
        <v>6.5000000000000002E-2</v>
      </c>
    </row>
    <row r="9" spans="1:17" ht="16.149999999999999" customHeight="1" x14ac:dyDescent="0.25">
      <c r="A9" s="1">
        <v>2509735</v>
      </c>
      <c r="B9">
        <f>VLOOKUP(A9,'B '!$A$2:$K$620,1,0)</f>
        <v>2509735</v>
      </c>
      <c r="C9">
        <f>VLOOKUP(B9,'B '!$A$2:$K$620,2,0)</f>
        <v>4979</v>
      </c>
      <c r="D9">
        <f>VLOOKUP(B9,'B '!$A$2:$K$620,3,0)</f>
        <v>453988</v>
      </c>
      <c r="E9">
        <f>VLOOKUP(B9,'B '!$A$2:$K$620,4,0)</f>
        <v>4008838183960</v>
      </c>
      <c r="F9" t="str">
        <f>VLOOKUP(B9,'B '!$A$2:$K$620,5,0)</f>
        <v>Wenko</v>
      </c>
      <c r="G9" t="str">
        <f>VLOOKUP(B9,'B '!$A$2:$K$620,6,0)</f>
        <v>Hartwaren</v>
      </c>
      <c r="H9" t="str">
        <f>VLOOKUP(B9,'B '!$A$2:$K$620,7,0)</f>
        <v>Bad</v>
      </c>
      <c r="I9" t="str">
        <f>VLOOKUP(B9,'B '!$A$2:$K$620,8,0)</f>
        <v>Absenkautomatik-WC-Sitz "Palma" in Weiß</v>
      </c>
      <c r="J9">
        <f>VLOOKUP(B9,'B '!$A$2:$K$620,9,0)</f>
        <v>0</v>
      </c>
      <c r="K9">
        <f>VLOOKUP(B9,'B '!$A$2:$K$620,10,0)</f>
        <v>2</v>
      </c>
      <c r="L9">
        <f>VLOOKUP(B9,'B '!$A$2:$K$620,11,0)</f>
        <v>69.95</v>
      </c>
    </row>
    <row r="10" spans="1:17" ht="16.149999999999999" customHeight="1" x14ac:dyDescent="0.25">
      <c r="A10" s="1">
        <v>13550426</v>
      </c>
      <c r="B10">
        <f>VLOOKUP(A10,'B '!$A$2:$K$620,1,0)</f>
        <v>13550426</v>
      </c>
      <c r="C10">
        <f>VLOOKUP(B10,'B '!$A$2:$K$620,2,0)</f>
        <v>25193</v>
      </c>
      <c r="D10">
        <f>VLOOKUP(B10,'B '!$A$2:$K$620,3,0)</f>
        <v>5150620</v>
      </c>
      <c r="E10">
        <f>VLOOKUP(B10,'B '!$A$2:$K$620,4,0)</f>
        <v>6941057451909</v>
      </c>
      <c r="F10" t="str">
        <f>VLOOKUP(B10,'B '!$A$2:$K$620,5,0)</f>
        <v>Intex</v>
      </c>
      <c r="G10" t="str">
        <f>VLOOKUP(B10,'B '!$A$2:$K$620,6,0)</f>
        <v>Hartwaren</v>
      </c>
      <c r="H10" t="str">
        <f>VLOOKUP(B10,'B '!$A$2:$K$620,7,0)</f>
        <v>Freizeit und Sport</v>
      </c>
      <c r="I10" t="str">
        <f>VLOOKUP(B10,'B '!$A$2:$K$620,8,0)</f>
        <v>Familien-Pool "Familiy Lounge" - ab 3 Jahren - (L)224 x (B)216 cm</v>
      </c>
      <c r="J10">
        <f>VLOOKUP(B10,'B '!$A$2:$K$620,9,0)</f>
        <v>0</v>
      </c>
      <c r="K10">
        <f>VLOOKUP(B10,'B '!$A$2:$K$620,10,0)</f>
        <v>1</v>
      </c>
      <c r="L10">
        <f>VLOOKUP(B10,'B '!$A$2:$K$620,11,0)</f>
        <v>44.99</v>
      </c>
    </row>
    <row r="11" spans="1:17" ht="16.149999999999999" customHeight="1" x14ac:dyDescent="0.25">
      <c r="A11" s="1">
        <v>20817034</v>
      </c>
      <c r="B11">
        <f>VLOOKUP(A11,'B '!$A$2:$K$620,1,0)</f>
        <v>20817034</v>
      </c>
      <c r="C11">
        <f>VLOOKUP(B11,'B '!$A$2:$K$620,2,0)</f>
        <v>40430</v>
      </c>
      <c r="D11">
        <f>VLOOKUP(B11,'B '!$A$2:$K$620,3,0)</f>
        <v>7371443</v>
      </c>
      <c r="E11">
        <f>VLOOKUP(B11,'B '!$A$2:$K$620,4,0)</f>
        <v>4008838568965</v>
      </c>
      <c r="F11" t="str">
        <f>VLOOKUP(B11,'B '!$A$2:$K$620,5,0)</f>
        <v>Wenko</v>
      </c>
      <c r="G11" t="str">
        <f>VLOOKUP(B11,'B '!$A$2:$K$620,6,0)</f>
        <v>Hartwaren</v>
      </c>
      <c r="H11" t="str">
        <f>VLOOKUP(B11,'B '!$A$2:$K$620,7,0)</f>
        <v>Haushaltswaren</v>
      </c>
      <c r="I11" t="str">
        <f>VLOOKUP(B11,'B '!$A$2:$K$620,8,0)</f>
        <v>Wäschetruhe "Oslo" in Weiß - (B)45 x (H)65 x (T)45 cm</v>
      </c>
      <c r="J11">
        <f>VLOOKUP(B11,'B '!$A$2:$K$620,9,0)</f>
        <v>0</v>
      </c>
      <c r="K11">
        <f>VLOOKUP(B11,'B '!$A$2:$K$620,10,0)</f>
        <v>1</v>
      </c>
      <c r="L11">
        <f>VLOOKUP(B11,'B '!$A$2:$K$620,11,0)</f>
        <v>109.99</v>
      </c>
    </row>
    <row r="12" spans="1:17" ht="16.149999999999999" customHeight="1" x14ac:dyDescent="0.25">
      <c r="A12" s="1">
        <v>16729539</v>
      </c>
      <c r="B12">
        <f>VLOOKUP(A12,'B '!$A$2:$K$620,1,0)</f>
        <v>16729539</v>
      </c>
      <c r="C12">
        <f>VLOOKUP(B12,'B '!$A$2:$K$620,2,0)</f>
        <v>33678</v>
      </c>
      <c r="D12">
        <f>VLOOKUP(B12,'B '!$A$2:$K$620,3,0)</f>
        <v>6166690</v>
      </c>
      <c r="E12">
        <f>VLOOKUP(B12,'B '!$A$2:$K$620,4,0)</f>
        <v>8434169254325</v>
      </c>
      <c r="F12" t="str">
        <f>VLOOKUP(B12,'B '!$A$2:$K$620,5,0)</f>
        <v>Folkifreckles</v>
      </c>
      <c r="G12" t="str">
        <f>VLOOKUP(B12,'B '!$A$2:$K$620,6,0)</f>
        <v>Hartwaren</v>
      </c>
      <c r="H12" t="str">
        <f>VLOOKUP(B12,'B '!$A$2:$K$620,7,0)</f>
        <v>Bürobedarf</v>
      </c>
      <c r="I12" t="str">
        <f>VLOOKUP(B12,'B '!$A$2:$K$620,8,0)</f>
        <v>Schreibtischunterlage "Big Ideas" in Rosa/ Bunt - (L)55 x (B)35 cm</v>
      </c>
      <c r="J12">
        <f>VLOOKUP(B12,'B '!$A$2:$K$620,9,0)</f>
        <v>0</v>
      </c>
      <c r="K12">
        <f>VLOOKUP(B12,'B '!$A$2:$K$620,10,0)</f>
        <v>1</v>
      </c>
      <c r="L12">
        <f>VLOOKUP(B12,'B '!$A$2:$K$620,11,0)</f>
        <v>29</v>
      </c>
    </row>
    <row r="13" spans="1:17" ht="16.149999999999999" customHeight="1" x14ac:dyDescent="0.25">
      <c r="A13" s="1">
        <v>29659404</v>
      </c>
      <c r="B13">
        <f>VLOOKUP(A13,'B '!$A$2:$K$620,1,0)</f>
        <v>29659404</v>
      </c>
      <c r="C13">
        <f>VLOOKUP(B13,'B '!$A$2:$K$620,2,0)</f>
        <v>48774</v>
      </c>
      <c r="D13">
        <f>VLOOKUP(B13,'B '!$A$2:$K$620,3,0)</f>
        <v>10021836</v>
      </c>
      <c r="E13">
        <f>VLOOKUP(B13,'B '!$A$2:$K$620,4,0)</f>
        <v>8681875511635</v>
      </c>
      <c r="F13" t="str">
        <f>VLOOKUP(B13,'B '!$A$2:$K$620,5,0)</f>
        <v>ABERTO DESIGN</v>
      </c>
      <c r="G13" t="str">
        <f>VLOOKUP(B13,'B '!$A$2:$K$620,6,0)</f>
        <v>Hartwaren</v>
      </c>
      <c r="H13" t="str">
        <f>VLOOKUP(B13,'B '!$A$2:$K$620,7,0)</f>
        <v>Deko</v>
      </c>
      <c r="I13" t="str">
        <f>VLOOKUP(B13,'B '!$A$2:$K$620,8,0)</f>
        <v>Wanduhr "Clock 15" in Schwarz - (B)48 x (H)48 cm</v>
      </c>
      <c r="J13">
        <f>VLOOKUP(B13,'B '!$A$2:$K$620,9,0)</f>
        <v>0</v>
      </c>
      <c r="K13">
        <f>VLOOKUP(B13,'B '!$A$2:$K$620,10,0)</f>
        <v>1</v>
      </c>
      <c r="L13">
        <f>VLOOKUP(B13,'B '!$A$2:$K$620,11,0)</f>
        <v>133.74</v>
      </c>
    </row>
    <row r="14" spans="1:17" ht="16.149999999999999" customHeight="1" x14ac:dyDescent="0.25">
      <c r="A14" s="1">
        <v>20283078</v>
      </c>
      <c r="B14">
        <f>VLOOKUP(A14,'B '!$A$2:$K$620,1,0)</f>
        <v>20283078</v>
      </c>
      <c r="C14">
        <f>VLOOKUP(B14,'B '!$A$2:$K$620,2,0)</f>
        <v>41282</v>
      </c>
      <c r="D14">
        <f>VLOOKUP(B14,'B '!$A$2:$K$620,3,0)</f>
        <v>7214656</v>
      </c>
      <c r="E14">
        <f>VLOOKUP(B14,'B '!$A$2:$K$620,4,0)</f>
        <v>100000385973</v>
      </c>
      <c r="F14" t="str">
        <f>VLOOKUP(B14,'B '!$A$2:$K$620,5,0)</f>
        <v>Dom z pomysłem</v>
      </c>
      <c r="G14" t="str">
        <f>VLOOKUP(B14,'B '!$A$2:$K$620,6,0)</f>
        <v>Hartwaren</v>
      </c>
      <c r="H14" t="str">
        <f>VLOOKUP(B14,'B '!$A$2:$K$620,7,0)</f>
        <v>Deko</v>
      </c>
      <c r="I14" t="str">
        <f>VLOOKUP(B14,'B '!$A$2:$K$620,8,0)</f>
        <v>Wanduhr in Schwarz - (B)50 x (H)50 x (T)1,5 cm</v>
      </c>
      <c r="J14">
        <f>VLOOKUP(B14,'B '!$A$2:$K$620,9,0)</f>
        <v>0</v>
      </c>
      <c r="K14">
        <f>VLOOKUP(B14,'B '!$A$2:$K$620,10,0)</f>
        <v>2</v>
      </c>
      <c r="L14">
        <f>VLOOKUP(B14,'B '!$A$2:$K$620,11,0)</f>
        <v>90</v>
      </c>
    </row>
    <row r="15" spans="1:17" ht="16.149999999999999" customHeight="1" x14ac:dyDescent="0.25">
      <c r="A15" s="1">
        <v>29025710</v>
      </c>
      <c r="B15">
        <f>VLOOKUP(A15,'B '!$A$2:$K$620,1,0)</f>
        <v>29025710</v>
      </c>
      <c r="C15">
        <f>VLOOKUP(B15,'B '!$A$2:$K$620,2,0)</f>
        <v>59156</v>
      </c>
      <c r="D15">
        <f>VLOOKUP(B15,'B '!$A$2:$K$620,3,0)</f>
        <v>9845078</v>
      </c>
      <c r="E15">
        <f>VLOOKUP(B15,'B '!$A$2:$K$620,4,0)</f>
        <v>8681181231203</v>
      </c>
      <c r="F15" t="str">
        <f>VLOOKUP(B15,'B '!$A$2:$K$620,5,0)</f>
        <v>ABERTO DESIGN</v>
      </c>
      <c r="G15" t="str">
        <f>VLOOKUP(B15,'B '!$A$2:$K$620,6,0)</f>
        <v>Hartwaren</v>
      </c>
      <c r="H15" t="str">
        <f>VLOOKUP(B15,'B '!$A$2:$K$620,7,0)</f>
        <v>Deko</v>
      </c>
      <c r="I15" t="str">
        <f>VLOOKUP(B15,'B '!$A$2:$K$620,8,0)</f>
        <v>5er-Set: Holzdrucke "5DMDF-6"</v>
      </c>
      <c r="J15">
        <f>VLOOKUP(B15,'B '!$A$2:$K$620,9,0)</f>
        <v>0</v>
      </c>
      <c r="K15">
        <f>VLOOKUP(B15,'B '!$A$2:$K$620,10,0)</f>
        <v>2</v>
      </c>
      <c r="L15">
        <f>VLOOKUP(B15,'B '!$A$2:$K$620,11,0)</f>
        <v>80</v>
      </c>
    </row>
    <row r="16" spans="1:17" ht="16.149999999999999" customHeight="1" x14ac:dyDescent="0.25">
      <c r="A16" s="1">
        <v>21799399</v>
      </c>
      <c r="B16">
        <f>VLOOKUP(A16,'B '!$A$2:$K$620,1,0)</f>
        <v>21799399</v>
      </c>
      <c r="C16">
        <f>VLOOKUP(B16,'B '!$A$2:$K$620,2,0)</f>
        <v>44653</v>
      </c>
      <c r="D16">
        <f>VLOOKUP(B16,'B '!$A$2:$K$620,3,0)</f>
        <v>7653959</v>
      </c>
      <c r="E16">
        <f>VLOOKUP(B16,'B '!$A$2:$K$620,4,0)</f>
        <v>8681875143690</v>
      </c>
      <c r="F16" t="str">
        <f>VLOOKUP(B16,'B '!$A$2:$K$620,5,0)</f>
        <v>Scandinavia Concept</v>
      </c>
      <c r="G16" t="str">
        <f>VLOOKUP(B16,'B '!$A$2:$K$620,6,0)</f>
        <v>Hartwaren</v>
      </c>
      <c r="H16" t="str">
        <f>VLOOKUP(B16,'B '!$A$2:$K$620,7,0)</f>
        <v>Deko</v>
      </c>
      <c r="I16" t="str">
        <f>VLOOKUP(B16,'B '!$A$2:$K$620,8,0)</f>
        <v>Bilderrahmen in Walnuss - (B)100 x (H)60 x (T)4 cm</v>
      </c>
      <c r="J16">
        <f>VLOOKUP(B16,'B '!$A$2:$K$620,9,0)</f>
        <v>0</v>
      </c>
      <c r="K16">
        <f>VLOOKUP(B16,'B '!$A$2:$K$620,10,0)</f>
        <v>1</v>
      </c>
      <c r="L16">
        <f>VLOOKUP(B16,'B '!$A$2:$K$620,11,0)</f>
        <v>127.06</v>
      </c>
    </row>
    <row r="17" spans="1:12" ht="16.149999999999999" customHeight="1" x14ac:dyDescent="0.25">
      <c r="A17" s="1">
        <v>29025401</v>
      </c>
      <c r="B17">
        <f>VLOOKUP(A17,'B '!$A$2:$K$620,1,0)</f>
        <v>29025401</v>
      </c>
      <c r="C17">
        <f>VLOOKUP(B17,'B '!$A$2:$K$620,2,0)</f>
        <v>59156</v>
      </c>
      <c r="D17">
        <f>VLOOKUP(B17,'B '!$A$2:$K$620,3,0)</f>
        <v>9844769</v>
      </c>
      <c r="E17">
        <f>VLOOKUP(B17,'B '!$A$2:$K$620,4,0)</f>
        <v>8681875643817</v>
      </c>
      <c r="F17" t="str">
        <f>VLOOKUP(B17,'B '!$A$2:$K$620,5,0)</f>
        <v>ABERTO DESIGN</v>
      </c>
      <c r="G17" t="str">
        <f>VLOOKUP(B17,'B '!$A$2:$K$620,6,0)</f>
        <v>Hartwaren</v>
      </c>
      <c r="H17" t="str">
        <f>VLOOKUP(B17,'B '!$A$2:$K$620,7,0)</f>
        <v>Deko</v>
      </c>
      <c r="I17" t="str">
        <f>VLOOKUP(B17,'B '!$A$2:$K$620,8,0)</f>
        <v>LED-Wanddekor "World Map Compass" - (B)95 x (H)65 cm</v>
      </c>
      <c r="J17">
        <f>VLOOKUP(B17,'B '!$A$2:$K$620,9,0)</f>
        <v>0</v>
      </c>
      <c r="K17">
        <f>VLOOKUP(B17,'B '!$A$2:$K$620,10,0)</f>
        <v>2</v>
      </c>
      <c r="L17">
        <f>VLOOKUP(B17,'B '!$A$2:$K$620,11,0)</f>
        <v>250.74</v>
      </c>
    </row>
    <row r="18" spans="1:12" ht="16.149999999999999" customHeight="1" x14ac:dyDescent="0.25">
      <c r="A18" s="1">
        <v>19408992</v>
      </c>
      <c r="B18">
        <f>VLOOKUP(A18,'B '!$A$2:$K$620,1,0)</f>
        <v>19408992</v>
      </c>
      <c r="C18">
        <f>VLOOKUP(B18,'B '!$A$2:$K$620,2,0)</f>
        <v>39995</v>
      </c>
      <c r="D18">
        <f>VLOOKUP(B18,'B '!$A$2:$K$620,3,0)</f>
        <v>6963372</v>
      </c>
      <c r="E18">
        <f>VLOOKUP(B18,'B '!$A$2:$K$620,4,0)</f>
        <v>4008838247785</v>
      </c>
      <c r="F18" t="str">
        <f>VLOOKUP(B18,'B '!$A$2:$K$620,5,0)</f>
        <v>Wenko</v>
      </c>
      <c r="G18" t="str">
        <f>VLOOKUP(B18,'B '!$A$2:$K$620,6,0)</f>
        <v>Hartwaren</v>
      </c>
      <c r="H18" t="str">
        <f>VLOOKUP(B18,'B '!$A$2:$K$620,7,0)</f>
        <v>Haushaltswaren</v>
      </c>
      <c r="I18" t="str">
        <f>VLOOKUP(B18,'B '!$A$2:$K$620,8,0)</f>
        <v>Wäschesammler "Duo" in Grau - 120 l</v>
      </c>
      <c r="J18">
        <f>VLOOKUP(B18,'B '!$A$2:$K$620,9,0)</f>
        <v>0</v>
      </c>
      <c r="K18">
        <f>VLOOKUP(B18,'B '!$A$2:$K$620,10,0)</f>
        <v>1</v>
      </c>
      <c r="L18">
        <f>VLOOKUP(B18,'B '!$A$2:$K$620,11,0)</f>
        <v>29.99</v>
      </c>
    </row>
    <row r="19" spans="1:12" ht="16.149999999999999" customHeight="1" x14ac:dyDescent="0.25">
      <c r="A19" s="1">
        <v>19325166</v>
      </c>
      <c r="B19">
        <f>VLOOKUP(A19,'B '!$A$2:$K$620,1,0)</f>
        <v>19325166</v>
      </c>
      <c r="C19">
        <f>VLOOKUP(B19,'B '!$A$2:$K$620,2,0)</f>
        <v>34004</v>
      </c>
      <c r="D19">
        <f>VLOOKUP(B19,'B '!$A$2:$K$620,3,0)</f>
        <v>6933684</v>
      </c>
      <c r="E19">
        <f>VLOOKUP(B19,'B '!$A$2:$K$620,4,0)</f>
        <v>3664944070993</v>
      </c>
      <c r="F19" t="str">
        <f>VLOOKUP(B19,'B '!$A$2:$K$620,5,0)</f>
        <v>DOCK avenue</v>
      </c>
      <c r="G19" t="str">
        <f>VLOOKUP(B19,'B '!$A$2:$K$620,6,0)</f>
        <v>Hartwaren</v>
      </c>
      <c r="H19" t="str">
        <f>VLOOKUP(B19,'B '!$A$2:$K$620,7,0)</f>
        <v>Deko</v>
      </c>
      <c r="I19" t="str">
        <f>VLOOKUP(B19,'B '!$A$2:$K$620,8,0)</f>
        <v>Wandspiegel in Schwarz - Ø 40 cm</v>
      </c>
      <c r="J19">
        <f>VLOOKUP(B19,'B '!$A$2:$K$620,9,0)</f>
        <v>0</v>
      </c>
      <c r="K19">
        <f>VLOOKUP(B19,'B '!$A$2:$K$620,10,0)</f>
        <v>2</v>
      </c>
      <c r="L19">
        <f>VLOOKUP(B19,'B '!$A$2:$K$620,11,0)</f>
        <v>33.799999999999997</v>
      </c>
    </row>
    <row r="20" spans="1:12" ht="16.149999999999999" customHeight="1" x14ac:dyDescent="0.25">
      <c r="A20" s="1">
        <v>27596989</v>
      </c>
      <c r="B20">
        <f>VLOOKUP(A20,'B '!$A$2:$K$620,1,0)</f>
        <v>27596989</v>
      </c>
      <c r="C20">
        <f>VLOOKUP(B20,'B '!$A$2:$K$620,2,0)</f>
        <v>49346</v>
      </c>
      <c r="D20">
        <f>VLOOKUP(B20,'B '!$A$2:$K$620,3,0)</f>
        <v>9425857</v>
      </c>
      <c r="E20">
        <f>VLOOKUP(B20,'B '!$A$2:$K$620,4,0)</f>
        <v>3760093543941</v>
      </c>
      <c r="F20" t="str">
        <f>VLOOKUP(B20,'B '!$A$2:$K$620,5,0)</f>
        <v>lumisky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LED-Solarleuchte "Willy" in Schwarz - (H)49 cm</v>
      </c>
      <c r="J20">
        <f>VLOOKUP(B20,'B '!$A$2:$K$620,9,0)</f>
        <v>0</v>
      </c>
      <c r="K20">
        <f>VLOOKUP(B20,'B '!$A$2:$K$620,10,0)</f>
        <v>18</v>
      </c>
      <c r="L20">
        <f>VLOOKUP(B20,'B '!$A$2:$K$620,11,0)</f>
        <v>149</v>
      </c>
    </row>
    <row r="21" spans="1:12" ht="16.149999999999999" customHeight="1" x14ac:dyDescent="0.25">
      <c r="A21" s="1">
        <v>26143767</v>
      </c>
      <c r="B21">
        <f>VLOOKUP(A21,'B '!$A$2:$K$620,1,0)</f>
        <v>26143767</v>
      </c>
      <c r="C21">
        <f>VLOOKUP(B21,'B '!$A$2:$K$620,2,0)</f>
        <v>46634</v>
      </c>
      <c r="D21">
        <f>VLOOKUP(B21,'B '!$A$2:$K$620,3,0)</f>
        <v>8965161</v>
      </c>
      <c r="E21">
        <f>VLOOKUP(B21,'B '!$A$2:$K$620,4,0)</f>
        <v>100000399740</v>
      </c>
      <c r="F21" t="str">
        <f>VLOOKUP(B21,'B '!$A$2:$K$620,5,0)</f>
        <v>Magenta Home</v>
      </c>
      <c r="G21" t="str">
        <f>VLOOKUP(B21,'B '!$A$2:$K$620,6,0)</f>
        <v>Hartwaren</v>
      </c>
      <c r="H21" t="str">
        <f>VLOOKUP(B21,'B '!$A$2:$K$620,7,0)</f>
        <v>Deko</v>
      </c>
      <c r="I21" t="str">
        <f>VLOOKUP(B21,'B '!$A$2:$K$620,8,0)</f>
        <v>Gerahmtes Bild - (B)120 x (H)60 x (T)3 cm</v>
      </c>
      <c r="J21">
        <f>VLOOKUP(B21,'B '!$A$2:$K$620,9,0)</f>
        <v>0</v>
      </c>
      <c r="K21">
        <f>VLOOKUP(B21,'B '!$A$2:$K$620,10,0)</f>
        <v>1</v>
      </c>
      <c r="L21">
        <f>VLOOKUP(B21,'B '!$A$2:$K$620,11,0)</f>
        <v>123</v>
      </c>
    </row>
    <row r="22" spans="1:12" ht="16.149999999999999" customHeight="1" x14ac:dyDescent="0.25">
      <c r="A22" s="1">
        <v>18309608</v>
      </c>
      <c r="B22">
        <f>VLOOKUP(A22,'B '!$A$2:$K$620,1,0)</f>
        <v>18309608</v>
      </c>
      <c r="C22">
        <f>VLOOKUP(B22,'B '!$A$2:$K$620,2,0)</f>
        <v>38177</v>
      </c>
      <c r="D22">
        <f>VLOOKUP(B22,'B '!$A$2:$K$620,3,0)</f>
        <v>6629852</v>
      </c>
      <c r="E22">
        <f>VLOOKUP(B22,'B '!$A$2:$K$620,4,0)</f>
        <v>8681875052497</v>
      </c>
      <c r="F22" t="str">
        <f>VLOOKUP(B22,'B '!$A$2:$K$620,5,0)</f>
        <v>Evila</v>
      </c>
      <c r="G22" t="str">
        <f>VLOOKUP(B22,'B '!$A$2:$K$620,6,0)</f>
        <v>Hartwaren</v>
      </c>
      <c r="H22" t="str">
        <f>VLOOKUP(B22,'B '!$A$2:$K$620,7,0)</f>
        <v>Lampen &amp; Leuchten</v>
      </c>
      <c r="I22" t="str">
        <f>VLOOKUP(B22,'B '!$A$2:$K$620,8,0)</f>
        <v>Standleuchte in Braun/ Creme - (H)140 x Ø 38 cm</v>
      </c>
      <c r="J22">
        <f>VLOOKUP(B22,'B '!$A$2:$K$620,9,0)</f>
        <v>0</v>
      </c>
      <c r="K22">
        <f>VLOOKUP(B22,'B '!$A$2:$K$620,10,0)</f>
        <v>21</v>
      </c>
      <c r="L22">
        <f>VLOOKUP(B22,'B '!$A$2:$K$620,11,0)</f>
        <v>81.22</v>
      </c>
    </row>
    <row r="23" spans="1:12" ht="16.149999999999999" customHeight="1" x14ac:dyDescent="0.25">
      <c r="A23" s="1">
        <v>20822965</v>
      </c>
      <c r="B23">
        <f>VLOOKUP(A23,'B '!$A$2:$K$620,1,0)</f>
        <v>20822965</v>
      </c>
      <c r="C23">
        <f>VLOOKUP(B23,'B '!$A$2:$K$620,2,0)</f>
        <v>42955</v>
      </c>
      <c r="D23">
        <f>VLOOKUP(B23,'B '!$A$2:$K$620,3,0)</f>
        <v>7373715</v>
      </c>
      <c r="E23">
        <f>VLOOKUP(B23,'B '!$A$2:$K$620,4,0)</f>
        <v>8681875050097</v>
      </c>
      <c r="F23" t="str">
        <f>VLOOKUP(B23,'B '!$A$2:$K$620,5,0)</f>
        <v>ABERTO DESIGN</v>
      </c>
      <c r="G23" t="str">
        <f>VLOOKUP(B23,'B '!$A$2:$K$620,6,0)</f>
        <v>Hartwaren</v>
      </c>
      <c r="H23" t="str">
        <f>VLOOKUP(B23,'B '!$A$2:$K$620,7,0)</f>
        <v>Deko</v>
      </c>
      <c r="I23" t="str">
        <f>VLOOKUP(B23,'B '!$A$2:$K$620,8,0)</f>
        <v>Wanduhr "Classic" in Schwarz - Ø 70 cm</v>
      </c>
      <c r="J23">
        <f>VLOOKUP(B23,'B '!$A$2:$K$620,9,0)</f>
        <v>0</v>
      </c>
      <c r="K23">
        <f>VLOOKUP(B23,'B '!$A$2:$K$620,10,0)</f>
        <v>1</v>
      </c>
      <c r="L23">
        <f>VLOOKUP(B23,'B '!$A$2:$K$620,11,0)</f>
        <v>260</v>
      </c>
    </row>
    <row r="24" spans="1:12" ht="16.149999999999999" customHeight="1" x14ac:dyDescent="0.25">
      <c r="A24" s="1">
        <v>18309608</v>
      </c>
      <c r="B24">
        <f>VLOOKUP(A24,'B '!$A$2:$K$620,1,0)</f>
        <v>18309608</v>
      </c>
      <c r="C24">
        <f>VLOOKUP(B24,'B '!$A$2:$K$620,2,0)</f>
        <v>38177</v>
      </c>
      <c r="D24">
        <f>VLOOKUP(B24,'B '!$A$2:$K$620,3,0)</f>
        <v>6629852</v>
      </c>
      <c r="E24">
        <f>VLOOKUP(B24,'B '!$A$2:$K$620,4,0)</f>
        <v>8681875052497</v>
      </c>
      <c r="F24" t="str">
        <f>VLOOKUP(B24,'B '!$A$2:$K$620,5,0)</f>
        <v>Evila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Standleuchte in Braun/ Creme - (H)140 x Ø 38 cm</v>
      </c>
      <c r="J24">
        <f>VLOOKUP(B24,'B '!$A$2:$K$620,9,0)</f>
        <v>0</v>
      </c>
      <c r="K24">
        <f>VLOOKUP(B24,'B '!$A$2:$K$620,10,0)</f>
        <v>21</v>
      </c>
      <c r="L24">
        <f>VLOOKUP(B24,'B '!$A$2:$K$620,11,0)</f>
        <v>81.22</v>
      </c>
    </row>
    <row r="25" spans="1:12" ht="16.149999999999999" customHeight="1" x14ac:dyDescent="0.25">
      <c r="A25" s="1">
        <v>29025404</v>
      </c>
      <c r="B25">
        <f>VLOOKUP(A25,'B '!$A$2:$K$620,1,0)</f>
        <v>29025404</v>
      </c>
      <c r="C25">
        <f>VLOOKUP(B25,'B '!$A$2:$K$620,2,0)</f>
        <v>59156</v>
      </c>
      <c r="D25">
        <f>VLOOKUP(B25,'B '!$A$2:$K$620,3,0)</f>
        <v>9844772</v>
      </c>
      <c r="E25">
        <f>VLOOKUP(B25,'B '!$A$2:$K$620,4,0)</f>
        <v>8681875643831</v>
      </c>
      <c r="F25" t="str">
        <f>VLOOKUP(B25,'B '!$A$2:$K$620,5,0)</f>
        <v>ABERTO DESIGN</v>
      </c>
      <c r="G25" t="str">
        <f>VLOOKUP(B25,'B '!$A$2:$K$620,6,0)</f>
        <v>Hartwaren</v>
      </c>
      <c r="H25" t="str">
        <f>VLOOKUP(B25,'B '!$A$2:$K$620,7,0)</f>
        <v>Deko</v>
      </c>
      <c r="I25" t="str">
        <f>VLOOKUP(B25,'B '!$A$2:$K$620,8,0)</f>
        <v>Wanddekor "World Map Compass" - (B)95 x (H)65 cm</v>
      </c>
      <c r="J25">
        <f>VLOOKUP(B25,'B '!$A$2:$K$620,9,0)</f>
        <v>0</v>
      </c>
      <c r="K25">
        <f>VLOOKUP(B25,'B '!$A$2:$K$620,10,0)</f>
        <v>3</v>
      </c>
      <c r="L25">
        <f>VLOOKUP(B25,'B '!$A$2:$K$620,11,0)</f>
        <v>253.56</v>
      </c>
    </row>
    <row r="26" spans="1:12" ht="16.149999999999999" customHeight="1" x14ac:dyDescent="0.25">
      <c r="A26" s="1">
        <v>29025524</v>
      </c>
      <c r="B26">
        <f>VLOOKUP(A26,'B '!$A$2:$K$620,1,0)</f>
        <v>29025524</v>
      </c>
      <c r="C26">
        <f>VLOOKUP(B26,'B '!$A$2:$K$620,2,0)</f>
        <v>59156</v>
      </c>
      <c r="D26">
        <f>VLOOKUP(B26,'B '!$A$2:$K$620,3,0)</f>
        <v>9844892</v>
      </c>
      <c r="E26">
        <f>VLOOKUP(B26,'B '!$A$2:$K$620,4,0)</f>
        <v>8681181053911</v>
      </c>
      <c r="F26" t="str">
        <f>VLOOKUP(B26,'B '!$A$2:$K$620,5,0)</f>
        <v>ABERTO DESIGN</v>
      </c>
      <c r="G26" t="str">
        <f>VLOOKUP(B26,'B '!$A$2:$K$620,6,0)</f>
        <v>Hartwaren</v>
      </c>
      <c r="H26" t="str">
        <f>VLOOKUP(B26,'B '!$A$2:$K$620,7,0)</f>
        <v>Deko</v>
      </c>
      <c r="I26" t="str">
        <f>VLOOKUP(B26,'B '!$A$2:$K$620,8,0)</f>
        <v>5er-Set: Holzdrucke "5PMDF-35"</v>
      </c>
      <c r="J26">
        <f>VLOOKUP(B26,'B '!$A$2:$K$620,9,0)</f>
        <v>0</v>
      </c>
      <c r="K26">
        <f>VLOOKUP(B26,'B '!$A$2:$K$620,10,0)</f>
        <v>1</v>
      </c>
      <c r="L26">
        <f>VLOOKUP(B26,'B '!$A$2:$K$620,11,0)</f>
        <v>80</v>
      </c>
    </row>
    <row r="27" spans="1:12" ht="16.149999999999999" customHeight="1" x14ac:dyDescent="0.25">
      <c r="A27" s="1">
        <v>27596989</v>
      </c>
      <c r="B27">
        <f>VLOOKUP(A27,'B '!$A$2:$K$620,1,0)</f>
        <v>27596989</v>
      </c>
      <c r="C27">
        <f>VLOOKUP(B27,'B '!$A$2:$K$620,2,0)</f>
        <v>49346</v>
      </c>
      <c r="D27">
        <f>VLOOKUP(B27,'B '!$A$2:$K$620,3,0)</f>
        <v>9425857</v>
      </c>
      <c r="E27">
        <f>VLOOKUP(B27,'B '!$A$2:$K$620,4,0)</f>
        <v>3760093543941</v>
      </c>
      <c r="F27" t="str">
        <f>VLOOKUP(B27,'B '!$A$2:$K$620,5,0)</f>
        <v>lumisky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LED-Solarleuchte "Willy" in Schwarz - (H)49 cm</v>
      </c>
      <c r="J27">
        <f>VLOOKUP(B27,'B '!$A$2:$K$620,9,0)</f>
        <v>0</v>
      </c>
      <c r="K27">
        <f>VLOOKUP(B27,'B '!$A$2:$K$620,10,0)</f>
        <v>18</v>
      </c>
      <c r="L27">
        <f>VLOOKUP(B27,'B '!$A$2:$K$620,11,0)</f>
        <v>149</v>
      </c>
    </row>
    <row r="28" spans="1:12" ht="16.149999999999999" customHeight="1" x14ac:dyDescent="0.25">
      <c r="A28" s="1">
        <v>26763195</v>
      </c>
      <c r="B28">
        <f>VLOOKUP(A28,'B '!$A$2:$K$620,1,0)</f>
        <v>26763195</v>
      </c>
      <c r="C28">
        <f>VLOOKUP(B28,'B '!$A$2:$K$620,2,0)</f>
        <v>54638</v>
      </c>
      <c r="D28">
        <f>VLOOKUP(B28,'B '!$A$2:$K$620,3,0)</f>
        <v>9191358</v>
      </c>
      <c r="E28">
        <f>VLOOKUP(B28,'B '!$A$2:$K$620,4,0)</f>
        <v>8681875608786</v>
      </c>
      <c r="F28" t="str">
        <f>VLOOKUP(B28,'B '!$A$2:$K$620,5,0)</f>
        <v>ABERTO DESIGN</v>
      </c>
      <c r="G28" t="str">
        <f>VLOOKUP(B28,'B '!$A$2:$K$620,6,0)</f>
        <v>Hartwaren</v>
      </c>
      <c r="H28" t="str">
        <f>VLOOKUP(B28,'B '!$A$2:$K$620,7,0)</f>
        <v>Deko</v>
      </c>
      <c r="I28" t="str">
        <f>VLOOKUP(B28,'B '!$A$2:$K$620,8,0)</f>
        <v>Leinwanddruck "Kanvas Tablo 100" - (B)70 x (H)50 cm</v>
      </c>
      <c r="J28">
        <f>VLOOKUP(B28,'B '!$A$2:$K$620,9,0)</f>
        <v>0</v>
      </c>
      <c r="K28">
        <f>VLOOKUP(B28,'B '!$A$2:$K$620,10,0)</f>
        <v>1</v>
      </c>
      <c r="L28">
        <f>VLOOKUP(B28,'B '!$A$2:$K$620,11,0)</f>
        <v>65.58</v>
      </c>
    </row>
    <row r="29" spans="1:12" ht="16.149999999999999" customHeight="1" x14ac:dyDescent="0.25">
      <c r="A29" s="1">
        <v>13342061</v>
      </c>
      <c r="B29">
        <f>VLOOKUP(A29,'B '!$A$2:$K$620,1,0)</f>
        <v>13342061</v>
      </c>
      <c r="C29">
        <f>VLOOKUP(B29,'B '!$A$2:$K$620,2,0)</f>
        <v>22396</v>
      </c>
      <c r="D29">
        <f>VLOOKUP(B29,'B '!$A$2:$K$620,3,0)</f>
        <v>5089766</v>
      </c>
      <c r="E29">
        <f>VLOOKUP(B29,'B '!$A$2:$K$620,4,0)</f>
        <v>8434169217894</v>
      </c>
      <c r="F29" t="str">
        <f>VLOOKUP(B29,'B '!$A$2:$K$620,5,0)</f>
        <v>Really Nice Things</v>
      </c>
      <c r="G29" t="str">
        <f>VLOOKUP(B29,'B '!$A$2:$K$620,6,0)</f>
        <v>Hartwaren</v>
      </c>
      <c r="H29" t="str">
        <f>VLOOKUP(B29,'B '!$A$2:$K$620,7,0)</f>
        <v>Möbel</v>
      </c>
      <c r="I29" t="str">
        <f>VLOOKUP(B29,'B '!$A$2:$K$620,8,0)</f>
        <v>Wandregal in Weiß - (B)60 x (H)80 x (T)12 cm</v>
      </c>
      <c r="J29">
        <f>VLOOKUP(B29,'B '!$A$2:$K$620,9,0)</f>
        <v>0</v>
      </c>
      <c r="K29">
        <f>VLOOKUP(B29,'B '!$A$2:$K$620,10,0)</f>
        <v>1</v>
      </c>
      <c r="L29">
        <f>VLOOKUP(B29,'B '!$A$2:$K$620,11,0)</f>
        <v>79</v>
      </c>
    </row>
    <row r="30" spans="1:12" ht="16.149999999999999" customHeight="1" x14ac:dyDescent="0.25">
      <c r="A30" s="1">
        <v>17182546</v>
      </c>
      <c r="B30">
        <f>VLOOKUP(A30,'B '!$A$2:$K$620,1,0)</f>
        <v>17182546</v>
      </c>
      <c r="C30">
        <f>VLOOKUP(B30,'B '!$A$2:$K$620,2,0)</f>
        <v>34824</v>
      </c>
      <c r="D30">
        <f>VLOOKUP(B30,'B '!$A$2:$K$620,3,0)</f>
        <v>6306767</v>
      </c>
      <c r="E30">
        <f>VLOOKUP(B30,'B '!$A$2:$K$620,4,0)</f>
        <v>4008832650246</v>
      </c>
      <c r="F30" t="str">
        <f>VLOOKUP(B30,'B '!$A$2:$K$620,5,0)</f>
        <v>Blomus</v>
      </c>
      <c r="G30" t="str">
        <f>VLOOKUP(B30,'B '!$A$2:$K$620,6,0)</f>
        <v>Hartwaren</v>
      </c>
      <c r="H30" t="str">
        <f>VLOOKUP(B30,'B '!$A$2:$K$620,7,0)</f>
        <v>Deko</v>
      </c>
      <c r="I30" t="str">
        <f>VLOOKUP(B30,'B '!$A$2:$K$620,8,0)</f>
        <v>Windrad "Viento" in Silber - (B)29,5 x (H)104 x (T)8,5 cm</v>
      </c>
      <c r="J30">
        <f>VLOOKUP(B30,'B '!$A$2:$K$620,9,0)</f>
        <v>0</v>
      </c>
      <c r="K30">
        <f>VLOOKUP(B30,'B '!$A$2:$K$620,10,0)</f>
        <v>4</v>
      </c>
      <c r="L30">
        <f>VLOOKUP(B30,'B '!$A$2:$K$620,11,0)</f>
        <v>14.95</v>
      </c>
    </row>
    <row r="31" spans="1:12" ht="16.149999999999999" customHeight="1" x14ac:dyDescent="0.25">
      <c r="A31" s="1">
        <v>21500219</v>
      </c>
      <c r="B31">
        <f>VLOOKUP(A31,'B '!$A$2:$K$620,1,0)</f>
        <v>21500219</v>
      </c>
      <c r="C31">
        <f>VLOOKUP(B31,'B '!$A$2:$K$620,2,0)</f>
        <v>44840</v>
      </c>
      <c r="D31">
        <f>VLOOKUP(B31,'B '!$A$2:$K$620,3,0)</f>
        <v>7566411</v>
      </c>
      <c r="E31">
        <f>VLOOKUP(B31,'B '!$A$2:$K$620,4,0)</f>
        <v>8717459642300</v>
      </c>
      <c r="F31" t="str">
        <f>VLOOKUP(B31,'B '!$A$2:$K$620,5,0)</f>
        <v>Clayre &amp; Eef</v>
      </c>
      <c r="G31" t="str">
        <f>VLOOKUP(B31,'B '!$A$2:$K$620,6,0)</f>
        <v>Hartwaren</v>
      </c>
      <c r="H31" t="str">
        <f>VLOOKUP(B31,'B '!$A$2:$K$620,7,0)</f>
        <v>Aufbewahren &amp; Servieren</v>
      </c>
      <c r="I31" t="str">
        <f>VLOOKUP(B31,'B '!$A$2:$K$620,8,0)</f>
        <v>Tablett in Braun - (B)63 x (H)12 x (T)31 cm</v>
      </c>
      <c r="J31">
        <f>VLOOKUP(B31,'B '!$A$2:$K$620,9,0)</f>
        <v>0</v>
      </c>
      <c r="K31">
        <f>VLOOKUP(B31,'B '!$A$2:$K$620,10,0)</f>
        <v>5</v>
      </c>
      <c r="L31">
        <f>VLOOKUP(B31,'B '!$A$2:$K$620,11,0)</f>
        <v>46.5</v>
      </c>
    </row>
    <row r="32" spans="1:12" ht="16.149999999999999" customHeight="1" x14ac:dyDescent="0.25">
      <c r="A32" s="1">
        <v>13113067</v>
      </c>
      <c r="B32">
        <f>VLOOKUP(A32,'B '!$A$2:$K$620,1,0)</f>
        <v>13113067</v>
      </c>
      <c r="C32">
        <f>VLOOKUP(B32,'B '!$A$2:$K$620,2,0)</f>
        <v>25976</v>
      </c>
      <c r="D32">
        <f>VLOOKUP(B32,'B '!$A$2:$K$620,3,0)</f>
        <v>5017008</v>
      </c>
      <c r="E32">
        <f>VLOOKUP(B32,'B '!$A$2:$K$620,4,0)</f>
        <v>4005317280011</v>
      </c>
      <c r="F32" t="str">
        <f>VLOOKUP(B32,'B '!$A$2:$K$620,5,0)</f>
        <v>roba</v>
      </c>
      <c r="G32" t="str">
        <f>VLOOKUP(B32,'B '!$A$2:$K$620,6,0)</f>
        <v>Hartwaren</v>
      </c>
      <c r="H32" t="str">
        <f>VLOOKUP(B32,'B '!$A$2:$K$620,7,0)</f>
        <v>Babyartikel</v>
      </c>
      <c r="I32" t="str">
        <f>VLOOKUP(B32,'B '!$A$2:$K$620,8,0)</f>
        <v>Krabbelmatratze "Bauernhof" in Grün/ Bunt - (L)120 x (B)120 x (H)4 cm</v>
      </c>
      <c r="J32">
        <f>VLOOKUP(B32,'B '!$A$2:$K$620,9,0)</f>
        <v>0</v>
      </c>
      <c r="K32">
        <f>VLOOKUP(B32,'B '!$A$2:$K$620,10,0)</f>
        <v>1</v>
      </c>
      <c r="L32">
        <f>VLOOKUP(B32,'B '!$A$2:$K$620,11,0)</f>
        <v>59.9</v>
      </c>
    </row>
    <row r="33" spans="1:12" ht="16.149999999999999" customHeight="1" x14ac:dyDescent="0.25">
      <c r="A33" s="1">
        <v>20888388</v>
      </c>
      <c r="B33">
        <f>VLOOKUP(A33,'B '!$A$2:$K$620,1,0)</f>
        <v>20888388</v>
      </c>
      <c r="C33">
        <f>VLOOKUP(B33,'B '!$A$2:$K$620,2,0)</f>
        <v>43214</v>
      </c>
      <c r="D33">
        <f>VLOOKUP(B33,'B '!$A$2:$K$620,3,0)</f>
        <v>7392563</v>
      </c>
      <c r="E33">
        <f>VLOOKUP(B33,'B '!$A$2:$K$620,4,0)</f>
        <v>8004976625030</v>
      </c>
      <c r="F33" t="str">
        <f>VLOOKUP(B33,'B '!$A$2:$K$620,5,0)</f>
        <v>sea you at home</v>
      </c>
      <c r="G33" t="str">
        <f>VLOOKUP(B33,'B '!$A$2:$K$620,6,0)</f>
        <v>Hartwaren</v>
      </c>
      <c r="H33" t="str">
        <f>VLOOKUP(B33,'B '!$A$2:$K$620,7,0)</f>
        <v>Gedeckter Tisch</v>
      </c>
      <c r="I33" t="str">
        <f>VLOOKUP(B33,'B '!$A$2:$K$620,8,0)</f>
        <v>18tlg. Tafelservice in Blau</v>
      </c>
      <c r="J33">
        <f>VLOOKUP(B33,'B '!$A$2:$K$620,9,0)</f>
        <v>0</v>
      </c>
      <c r="K33">
        <f>VLOOKUP(B33,'B '!$A$2:$K$620,10,0)</f>
        <v>7</v>
      </c>
      <c r="L33">
        <f>VLOOKUP(B33,'B '!$A$2:$K$620,11,0)</f>
        <v>154</v>
      </c>
    </row>
    <row r="34" spans="1:12" ht="16.149999999999999" customHeight="1" x14ac:dyDescent="0.25"/>
    <row r="35" spans="1:12" ht="16.149999999999999" customHeight="1" x14ac:dyDescent="0.25"/>
    <row r="36" spans="1:12" ht="16.149999999999999" customHeight="1" x14ac:dyDescent="0.25"/>
    <row r="37" spans="1:12" ht="16.149999999999999" customHeight="1" x14ac:dyDescent="0.25"/>
    <row r="38" spans="1:12" ht="16.149999999999999" customHeight="1" x14ac:dyDescent="0.25"/>
    <row r="39" spans="1:12" ht="16.149999999999999" customHeight="1" x14ac:dyDescent="0.25"/>
    <row r="40" spans="1:12" ht="16.149999999999999" customHeight="1" x14ac:dyDescent="0.25"/>
    <row r="41" spans="1:12" ht="16.149999999999999" customHeight="1" x14ac:dyDescent="0.25"/>
    <row r="42" spans="1:12" ht="16.149999999999999" customHeight="1" x14ac:dyDescent="0.25"/>
    <row r="43" spans="1:12" ht="16.149999999999999" customHeight="1" x14ac:dyDescent="0.25"/>
    <row r="44" spans="1:12" ht="16.149999999999999" customHeight="1" x14ac:dyDescent="0.25"/>
    <row r="45" spans="1:12" ht="16.149999999999999" customHeight="1" x14ac:dyDescent="0.25"/>
    <row r="46" spans="1:12" ht="16.149999999999999" customHeight="1" x14ac:dyDescent="0.25"/>
    <row r="47" spans="1:12" ht="16.149999999999999" customHeight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4C41-3124-48EF-94FC-1F8A4C66FF23}">
  <dimension ref="A1:R37"/>
  <sheetViews>
    <sheetView workbookViewId="0">
      <selection activeCell="P2" sqref="P2"/>
    </sheetView>
  </sheetViews>
  <sheetFormatPr defaultRowHeight="15" x14ac:dyDescent="0.25"/>
  <cols>
    <col min="14" max="14" width="18.42578125" customWidth="1"/>
    <col min="15" max="15" width="9.42578125" bestFit="1" customWidth="1"/>
    <col min="18" max="18" width="10.8554687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28361425</v>
      </c>
      <c r="B2">
        <f>VLOOKUP(A2,'B '!$A$2:$K$620,1,0)</f>
        <v>28361425</v>
      </c>
      <c r="C2">
        <f>VLOOKUP(B2,'B '!$A$2:$K$620,2,0)</f>
        <v>48759</v>
      </c>
      <c r="D2">
        <f>VLOOKUP(B2,'B '!$A$2:$K$620,3,0)</f>
        <v>9648646</v>
      </c>
      <c r="E2">
        <f>VLOOKUP(B2,'B '!$A$2:$K$620,4,0)</f>
        <v>8681875705331</v>
      </c>
      <c r="F2" t="str">
        <f>VLOOKUP(B2,'B '!$A$2:$K$620,5,0)</f>
        <v>Evila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2tlg. Garderoben-Set "Mimoza" in Hellbraun/ Anthrazit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258</v>
      </c>
      <c r="N2" s="8" t="s">
        <v>1037</v>
      </c>
      <c r="O2" s="14">
        <f>SUM(L2:L27)</f>
        <v>3653.79</v>
      </c>
      <c r="P2" s="14">
        <f>O2*8%</f>
        <v>292.3032</v>
      </c>
      <c r="Q2" s="9">
        <v>0.08</v>
      </c>
      <c r="R2" s="4" t="s">
        <v>1040</v>
      </c>
    </row>
    <row r="3" spans="1:18" ht="16.149999999999999" customHeight="1" x14ac:dyDescent="0.25">
      <c r="A3" s="1">
        <v>23180826</v>
      </c>
      <c r="B3">
        <f>VLOOKUP(A3,'B '!$A$2:$K$620,1,0)</f>
        <v>23180826</v>
      </c>
      <c r="C3">
        <f>VLOOKUP(B3,'B '!$A$2:$K$620,2,0)</f>
        <v>44655</v>
      </c>
      <c r="D3">
        <f>VLOOKUP(B3,'B '!$A$2:$K$620,3,0)</f>
        <v>8081976</v>
      </c>
      <c r="E3">
        <f>VLOOKUP(B3,'B '!$A$2:$K$620,4,0)</f>
        <v>8681875184129</v>
      </c>
      <c r="F3" t="str">
        <f>VLOOKUP(B3,'B '!$A$2:$K$620,5,0)</f>
        <v>Scandinavia Concept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3er-Set: Beistelltische "Roma" in Walnuss</v>
      </c>
      <c r="J3">
        <f>VLOOKUP(B3,'B '!$A$2:$K$620,9,0)</f>
        <v>0</v>
      </c>
      <c r="K3">
        <f>VLOOKUP(B3,'B '!$A$2:$K$620,10,0)</f>
        <v>1</v>
      </c>
      <c r="L3">
        <f>VLOOKUP(B3,'B '!$A$2:$K$620,11,0)</f>
        <v>232.68</v>
      </c>
    </row>
    <row r="4" spans="1:18" ht="16.149999999999999" customHeight="1" x14ac:dyDescent="0.25">
      <c r="A4" s="1">
        <v>25551254</v>
      </c>
      <c r="B4">
        <f>VLOOKUP(A4,'B '!$A$2:$K$620,1,0)</f>
        <v>25551254</v>
      </c>
      <c r="C4">
        <f>VLOOKUP(B4,'B '!$A$2:$K$620,2,0)</f>
        <v>46038</v>
      </c>
      <c r="D4">
        <f>VLOOKUP(B4,'B '!$A$2:$K$620,3,0)</f>
        <v>8797004</v>
      </c>
      <c r="E4">
        <f>VLOOKUP(B4,'B '!$A$2:$K$620,4,0)</f>
        <v>6941057417875</v>
      </c>
      <c r="F4" t="str">
        <f>VLOOKUP(B4,'B '!$A$2:$K$620,5,0)</f>
        <v>Intex</v>
      </c>
      <c r="G4" t="str">
        <f>VLOOKUP(B4,'B '!$A$2:$K$620,6,0)</f>
        <v>Hartwaren</v>
      </c>
      <c r="H4" t="str">
        <f>VLOOKUP(B4,'B '!$A$2:$K$620,7,0)</f>
        <v>Freizeit und Sport</v>
      </c>
      <c r="I4" t="str">
        <f>VLOOKUP(B4,'B '!$A$2:$K$620,8,0)</f>
        <v>Planschbecken/ Spielcenter "Gator" - ab 2 Jahren</v>
      </c>
      <c r="J4">
        <f>VLOOKUP(B4,'B '!$A$2:$K$620,9,0)</f>
        <v>0</v>
      </c>
      <c r="K4">
        <f>VLOOKUP(B4,'B '!$A$2:$K$620,10,0)</f>
        <v>2</v>
      </c>
      <c r="L4">
        <f>VLOOKUP(B4,'B '!$A$2:$K$620,11,0)</f>
        <v>49.99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29617280</v>
      </c>
      <c r="B5">
        <f>VLOOKUP(A5,'B '!$A$2:$K$620,1,0)</f>
        <v>29617280</v>
      </c>
      <c r="C5">
        <f>VLOOKUP(B5,'B '!$A$2:$K$620,2,0)</f>
        <v>48498</v>
      </c>
      <c r="D5">
        <f>VLOOKUP(B5,'B '!$A$2:$K$620,3,0)</f>
        <v>10007820</v>
      </c>
      <c r="E5">
        <f>VLOOKUP(B5,'B '!$A$2:$K$620,4,0)</f>
        <v>3760293964133</v>
      </c>
      <c r="F5" t="str">
        <f>VLOOKUP(B5,'B '!$A$2:$K$620,5,0)</f>
        <v>Björn</v>
      </c>
      <c r="G5" t="str">
        <f>VLOOKUP(B5,'B '!$A$2:$K$620,6,0)</f>
        <v>Hartwaren</v>
      </c>
      <c r="H5" t="str">
        <f>VLOOKUP(B5,'B '!$A$2:$K$620,7,0)</f>
        <v>Gedeckter Tisch</v>
      </c>
      <c r="I5" t="str">
        <f>VLOOKUP(B5,'B '!$A$2:$K$620,8,0)</f>
        <v>18tlg. Tafelservice "Origin" in Mint</v>
      </c>
      <c r="J5">
        <f>VLOOKUP(B5,'B '!$A$2:$K$620,9,0)</f>
        <v>0</v>
      </c>
      <c r="K5">
        <f>VLOOKUP(B5,'B '!$A$2:$K$620,10,0)</f>
        <v>1</v>
      </c>
      <c r="L5">
        <f>VLOOKUP(B5,'B '!$A$2:$K$620,11,0)</f>
        <v>189.9</v>
      </c>
      <c r="N5" s="8" t="s">
        <v>1037</v>
      </c>
      <c r="O5" s="14">
        <f>SUM(L2:L27)</f>
        <v>3653.79</v>
      </c>
      <c r="P5" s="14">
        <f>O5*7%</f>
        <v>255.76530000000002</v>
      </c>
      <c r="Q5" s="9">
        <v>7.4999999999999997E-2</v>
      </c>
      <c r="R5" s="4" t="s">
        <v>1041</v>
      </c>
    </row>
    <row r="6" spans="1:18" ht="16.149999999999999" customHeight="1" x14ac:dyDescent="0.25">
      <c r="A6" s="1">
        <v>19252190</v>
      </c>
      <c r="B6">
        <f>VLOOKUP(A6,'B '!$A$2:$K$620,1,0)</f>
        <v>19252190</v>
      </c>
      <c r="C6">
        <f>VLOOKUP(B6,'B '!$A$2:$K$620,2,0)</f>
        <v>33723</v>
      </c>
      <c r="D6">
        <f>VLOOKUP(B6,'B '!$A$2:$K$620,3,0)</f>
        <v>6914316</v>
      </c>
      <c r="E6">
        <f>VLOOKUP(B6,'B '!$A$2:$K$620,4,0)</f>
        <v>8004976625023</v>
      </c>
      <c r="F6" t="str">
        <f>VLOOKUP(B6,'B '!$A$2:$K$620,5,0)</f>
        <v>Trendy Kitchen by EXCÉLSA</v>
      </c>
      <c r="G6" t="str">
        <f>VLOOKUP(B6,'B '!$A$2:$K$620,6,0)</f>
        <v>Hartwaren</v>
      </c>
      <c r="H6" t="str">
        <f>VLOOKUP(B6,'B '!$A$2:$K$620,7,0)</f>
        <v>Gedeckter Tisch</v>
      </c>
      <c r="I6" t="str">
        <f>VLOOKUP(B6,'B '!$A$2:$K$620,8,0)</f>
        <v>Trendy Kitchen by EXCÉLSA Geschirr  in bunt</v>
      </c>
      <c r="J6">
        <f>VLOOKUP(B6,'B '!$A$2:$K$620,9,0)</f>
        <v>0</v>
      </c>
      <c r="K6">
        <f>VLOOKUP(B6,'B '!$A$2:$K$620,10,0)</f>
        <v>1</v>
      </c>
      <c r="L6">
        <f>VLOOKUP(B6,'B '!$A$2:$K$620,11,0)</f>
        <v>150</v>
      </c>
    </row>
    <row r="7" spans="1:18" ht="16.149999999999999" customHeight="1" x14ac:dyDescent="0.25">
      <c r="A7" s="1">
        <v>20888395</v>
      </c>
      <c r="B7">
        <f>VLOOKUP(A7,'B '!$A$2:$K$620,1,0)</f>
        <v>20888395</v>
      </c>
      <c r="C7">
        <f>VLOOKUP(B7,'B '!$A$2:$K$620,2,0)</f>
        <v>43214</v>
      </c>
      <c r="D7">
        <f>VLOOKUP(B7,'B '!$A$2:$K$620,3,0)</f>
        <v>7392570</v>
      </c>
      <c r="E7">
        <f>VLOOKUP(B7,'B '!$A$2:$K$620,4,0)</f>
        <v>8004976634094</v>
      </c>
      <c r="F7" t="str">
        <f>VLOOKUP(B7,'B '!$A$2:$K$620,5,0)</f>
        <v>sea you at home</v>
      </c>
      <c r="G7" t="str">
        <f>VLOOKUP(B7,'B '!$A$2:$K$620,6,0)</f>
        <v>Hartwaren</v>
      </c>
      <c r="H7" t="str">
        <f>VLOOKUP(B7,'B '!$A$2:$K$620,7,0)</f>
        <v>Gedeckter Tisch</v>
      </c>
      <c r="I7" t="str">
        <f>VLOOKUP(B7,'B '!$A$2:$K$620,8,0)</f>
        <v>18tlg. Tafelservice "North Sea" in Weiß/ Blau</v>
      </c>
      <c r="J7">
        <f>VLOOKUP(B7,'B '!$A$2:$K$620,9,0)</f>
        <v>0</v>
      </c>
      <c r="K7">
        <f>VLOOKUP(B7,'B '!$A$2:$K$620,10,0)</f>
        <v>1</v>
      </c>
      <c r="L7">
        <f>VLOOKUP(B7,'B '!$A$2:$K$620,11,0)</f>
        <v>95.6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6.149999999999999" customHeight="1" x14ac:dyDescent="0.25">
      <c r="A8" s="1">
        <v>27596989</v>
      </c>
      <c r="B8">
        <f>VLOOKUP(A8,'B '!$A$2:$K$620,1,0)</f>
        <v>27596989</v>
      </c>
      <c r="C8">
        <f>VLOOKUP(B8,'B '!$A$2:$K$620,2,0)</f>
        <v>49346</v>
      </c>
      <c r="D8">
        <f>VLOOKUP(B8,'B '!$A$2:$K$620,3,0)</f>
        <v>9425857</v>
      </c>
      <c r="E8">
        <f>VLOOKUP(B8,'B '!$A$2:$K$620,4,0)</f>
        <v>3760093543941</v>
      </c>
      <c r="F8" t="str">
        <f>VLOOKUP(B8,'B '!$A$2:$K$620,5,0)</f>
        <v>lumisky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LED-Solarleuchte "Willy" in Schwarz - (H)49 cm</v>
      </c>
      <c r="J8">
        <f>VLOOKUP(B8,'B '!$A$2:$K$620,9,0)</f>
        <v>0</v>
      </c>
      <c r="K8">
        <f>VLOOKUP(B8,'B '!$A$2:$K$620,10,0)</f>
        <v>18</v>
      </c>
      <c r="L8">
        <f>VLOOKUP(B8,'B '!$A$2:$K$620,11,0)</f>
        <v>149</v>
      </c>
      <c r="N8" s="8" t="s">
        <v>1037</v>
      </c>
      <c r="O8" s="14">
        <f>SUM(L2:L27)</f>
        <v>3653.79</v>
      </c>
      <c r="P8" s="14">
        <f>O8*6.5%</f>
        <v>237.49635000000001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20136168</v>
      </c>
      <c r="B9">
        <f>VLOOKUP(A9,'B '!$A$2:$K$620,1,0)</f>
        <v>20136168</v>
      </c>
      <c r="C9">
        <f>VLOOKUP(B9,'B '!$A$2:$K$620,2,0)</f>
        <v>38910</v>
      </c>
      <c r="D9">
        <f>VLOOKUP(B9,'B '!$A$2:$K$620,3,0)</f>
        <v>7171286</v>
      </c>
      <c r="E9">
        <f>VLOOKUP(B9,'B '!$A$2:$K$620,4,0)</f>
        <v>6941057454757</v>
      </c>
      <c r="F9" t="str">
        <f>VLOOKUP(B9,'B '!$A$2:$K$620,5,0)</f>
        <v>Intex</v>
      </c>
      <c r="G9" t="str">
        <f>VLOOKUP(B9,'B '!$A$2:$K$620,6,0)</f>
        <v>Hartwaren</v>
      </c>
      <c r="H9" t="str">
        <f>VLOOKUP(B9,'B '!$A$2:$K$620,7,0)</f>
        <v>Freizeit und Sport</v>
      </c>
      <c r="I9" t="str">
        <f>VLOOKUP(B9,'B '!$A$2:$K$620,8,0)</f>
        <v>Familien-Pool "Family Lounge Pool" - ab 3 Jahren - (L)229 x (B)229 cm</v>
      </c>
      <c r="J9">
        <f>VLOOKUP(B9,'B '!$A$2:$K$620,9,0)</f>
        <v>0</v>
      </c>
      <c r="K9">
        <f>VLOOKUP(B9,'B '!$A$2:$K$620,10,0)</f>
        <v>3</v>
      </c>
      <c r="L9">
        <f>VLOOKUP(B9,'B '!$A$2:$K$620,11,0)</f>
        <v>64.989999999999995</v>
      </c>
    </row>
    <row r="10" spans="1:18" ht="16.149999999999999" customHeight="1" x14ac:dyDescent="0.25">
      <c r="A10" s="1">
        <v>27596989</v>
      </c>
      <c r="B10">
        <f>VLOOKUP(A10,'B '!$A$2:$K$620,1,0)</f>
        <v>27596989</v>
      </c>
      <c r="C10">
        <f>VLOOKUP(B10,'B '!$A$2:$K$620,2,0)</f>
        <v>49346</v>
      </c>
      <c r="D10">
        <f>VLOOKUP(B10,'B '!$A$2:$K$620,3,0)</f>
        <v>9425857</v>
      </c>
      <c r="E10">
        <f>VLOOKUP(B10,'B '!$A$2:$K$620,4,0)</f>
        <v>3760093543941</v>
      </c>
      <c r="F10" t="str">
        <f>VLOOKUP(B10,'B '!$A$2:$K$620,5,0)</f>
        <v>lumisky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LED-Solarleuchte "Willy" in Schwarz - (H)49 cm</v>
      </c>
      <c r="J10">
        <f>VLOOKUP(B10,'B '!$A$2:$K$620,9,0)</f>
        <v>0</v>
      </c>
      <c r="K10">
        <f>VLOOKUP(B10,'B '!$A$2:$K$620,10,0)</f>
        <v>18</v>
      </c>
      <c r="L10">
        <f>VLOOKUP(B10,'B '!$A$2:$K$620,11,0)</f>
        <v>149</v>
      </c>
    </row>
    <row r="11" spans="1:18" ht="16.149999999999999" customHeight="1" x14ac:dyDescent="0.25">
      <c r="A11" s="1">
        <v>29620183</v>
      </c>
      <c r="B11">
        <f>VLOOKUP(A11,'B '!$A$2:$K$620,1,0)</f>
        <v>29620183</v>
      </c>
      <c r="C11">
        <f>VLOOKUP(B11,'B '!$A$2:$K$620,2,0)</f>
        <v>61417</v>
      </c>
      <c r="D11">
        <f>VLOOKUP(B11,'B '!$A$2:$K$620,3,0)</f>
        <v>10009228</v>
      </c>
      <c r="E11">
        <f>VLOOKUP(B11,'B '!$A$2:$K$620,4,0)</f>
        <v>4008838287002</v>
      </c>
      <c r="F11" t="str">
        <f>VLOOKUP(B11,'B '!$A$2:$K$620,5,0)</f>
        <v>Wenko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Schuhregal "Hero" in Schwarz - (B)62 x (H)68 x (T)23 cm</v>
      </c>
      <c r="J11">
        <f>VLOOKUP(B11,'B '!$A$2:$K$620,9,0)</f>
        <v>0</v>
      </c>
      <c r="K11">
        <f>VLOOKUP(B11,'B '!$A$2:$K$620,10,0)</f>
        <v>1</v>
      </c>
      <c r="L11">
        <f>VLOOKUP(B11,'B '!$A$2:$K$620,11,0)</f>
        <v>39.99</v>
      </c>
    </row>
    <row r="12" spans="1:18" ht="16.149999999999999" customHeight="1" x14ac:dyDescent="0.25">
      <c r="A12" s="1">
        <v>18309605</v>
      </c>
      <c r="B12">
        <f>VLOOKUP(A12,'B '!$A$2:$K$620,1,0)</f>
        <v>18309605</v>
      </c>
      <c r="C12">
        <f>VLOOKUP(B12,'B '!$A$2:$K$620,2,0)</f>
        <v>38177</v>
      </c>
      <c r="D12">
        <f>VLOOKUP(B12,'B '!$A$2:$K$620,3,0)</f>
        <v>6629849</v>
      </c>
      <c r="E12">
        <f>VLOOKUP(B12,'B '!$A$2:$K$620,4,0)</f>
        <v>8681875052442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Standleuchte "Ayd" in Natur/ Grau - (H)140 cm</v>
      </c>
      <c r="J12">
        <f>VLOOKUP(B12,'B '!$A$2:$K$620,9,0)</f>
        <v>0</v>
      </c>
      <c r="K12">
        <f>VLOOKUP(B12,'B '!$A$2:$K$620,10,0)</f>
        <v>8</v>
      </c>
      <c r="L12">
        <f>VLOOKUP(B12,'B '!$A$2:$K$620,11,0)</f>
        <v>81.22</v>
      </c>
    </row>
    <row r="13" spans="1:18" ht="16.149999999999999" customHeight="1" x14ac:dyDescent="0.25">
      <c r="A13" s="1">
        <v>18309608</v>
      </c>
      <c r="B13">
        <f>VLOOKUP(A13,'B '!$A$2:$K$620,1,0)</f>
        <v>18309608</v>
      </c>
      <c r="C13">
        <f>VLOOKUP(B13,'B '!$A$2:$K$620,2,0)</f>
        <v>38177</v>
      </c>
      <c r="D13">
        <f>VLOOKUP(B13,'B '!$A$2:$K$620,3,0)</f>
        <v>6629852</v>
      </c>
      <c r="E13">
        <f>VLOOKUP(B13,'B '!$A$2:$K$620,4,0)</f>
        <v>8681875052497</v>
      </c>
      <c r="F13" t="str">
        <f>VLOOKUP(B13,'B '!$A$2:$K$620,5,0)</f>
        <v>Evila</v>
      </c>
      <c r="G13" t="str">
        <f>VLOOKUP(B13,'B '!$A$2:$K$620,6,0)</f>
        <v>Hartwaren</v>
      </c>
      <c r="H13" t="str">
        <f>VLOOKUP(B13,'B '!$A$2:$K$620,7,0)</f>
        <v>Lampen &amp; Leuchten</v>
      </c>
      <c r="I13" t="str">
        <f>VLOOKUP(B13,'B '!$A$2:$K$620,8,0)</f>
        <v>Standleuchte in Braun/ Creme - (H)140 x Ø 38 cm</v>
      </c>
      <c r="J13">
        <f>VLOOKUP(B13,'B '!$A$2:$K$620,9,0)</f>
        <v>0</v>
      </c>
      <c r="K13">
        <f>VLOOKUP(B13,'B '!$A$2:$K$620,10,0)</f>
        <v>21</v>
      </c>
      <c r="L13">
        <f>VLOOKUP(B13,'B '!$A$2:$K$620,11,0)</f>
        <v>81.22</v>
      </c>
    </row>
    <row r="14" spans="1:18" ht="16.149999999999999" customHeight="1" x14ac:dyDescent="0.25">
      <c r="A14" s="1">
        <v>23180751</v>
      </c>
      <c r="B14">
        <f>VLOOKUP(A14,'B '!$A$2:$K$620,1,0)</f>
        <v>23180751</v>
      </c>
      <c r="C14">
        <f>VLOOKUP(B14,'B '!$A$2:$K$620,2,0)</f>
        <v>44655</v>
      </c>
      <c r="D14">
        <f>VLOOKUP(B14,'B '!$A$2:$K$620,3,0)</f>
        <v>8081901</v>
      </c>
      <c r="E14">
        <f>VLOOKUP(B14,'B '!$A$2:$K$620,4,0)</f>
        <v>8681875450415</v>
      </c>
      <c r="F14" t="str">
        <f>VLOOKUP(B14,'B '!$A$2:$K$620,5,0)</f>
        <v>ABERTO DESIGN</v>
      </c>
      <c r="G14" t="str">
        <f>VLOOKUP(B14,'B '!$A$2:$K$620,6,0)</f>
        <v>Hartwaren</v>
      </c>
      <c r="H14" t="str">
        <f>VLOOKUP(B14,'B '!$A$2:$K$620,7,0)</f>
        <v>Deko</v>
      </c>
      <c r="I14" t="str">
        <f>VLOOKUP(B14,'B '!$A$2:$K$620,8,0)</f>
        <v>Wanddekor "Don't Forget To Smile" - (B)70 x (H)67 cm</v>
      </c>
      <c r="J14">
        <f>VLOOKUP(B14,'B '!$A$2:$K$620,9,0)</f>
        <v>0</v>
      </c>
      <c r="K14">
        <f>VLOOKUP(B14,'B '!$A$2:$K$620,10,0)</f>
        <v>1</v>
      </c>
      <c r="L14">
        <f>VLOOKUP(B14,'B '!$A$2:$K$620,11,0)</f>
        <v>139.80000000000001</v>
      </c>
    </row>
    <row r="15" spans="1:18" ht="16.149999999999999" customHeight="1" x14ac:dyDescent="0.25">
      <c r="A15" s="1">
        <v>27412681</v>
      </c>
      <c r="B15">
        <f>VLOOKUP(A15,'B '!$A$2:$K$620,1,0)</f>
        <v>27412681</v>
      </c>
      <c r="C15">
        <f>VLOOKUP(B15,'B '!$A$2:$K$620,2,0)</f>
        <v>53912</v>
      </c>
      <c r="D15">
        <f>VLOOKUP(B15,'B '!$A$2:$K$620,3,0)</f>
        <v>9374767</v>
      </c>
      <c r="E15">
        <f>VLOOKUP(B15,'B '!$A$2:$K$620,4,0)</f>
        <v>3664944185048</v>
      </c>
      <c r="F15" t="str">
        <f>VLOOKUP(B15,'B '!$A$2:$K$620,5,0)</f>
        <v>Ethnical Life</v>
      </c>
      <c r="G15" t="str">
        <f>VLOOKUP(B15,'B '!$A$2:$K$620,6,0)</f>
        <v>Hartwaren</v>
      </c>
      <c r="H15" t="str">
        <f>VLOOKUP(B15,'B '!$A$2:$K$620,7,0)</f>
        <v>Deko</v>
      </c>
      <c r="I15" t="str">
        <f>VLOOKUP(B15,'B '!$A$2:$K$620,8,0)</f>
        <v>Wandspiegel in Gold - Ø 55 cm</v>
      </c>
      <c r="J15">
        <f>VLOOKUP(B15,'B '!$A$2:$K$620,9,0)</f>
        <v>0</v>
      </c>
      <c r="K15">
        <f>VLOOKUP(B15,'B '!$A$2:$K$620,10,0)</f>
        <v>1</v>
      </c>
      <c r="L15">
        <f>VLOOKUP(B15,'B '!$A$2:$K$620,11,0)</f>
        <v>75</v>
      </c>
    </row>
    <row r="16" spans="1:18" ht="16.149999999999999" customHeight="1" x14ac:dyDescent="0.25">
      <c r="A16" s="1">
        <v>21382847</v>
      </c>
      <c r="B16">
        <f>VLOOKUP(A16,'B '!$A$2:$K$620,1,0)</f>
        <v>21382847</v>
      </c>
      <c r="C16">
        <f>VLOOKUP(B16,'B '!$A$2:$K$620,2,0)</f>
        <v>40311</v>
      </c>
      <c r="D16">
        <f>VLOOKUP(B16,'B '!$A$2:$K$620,3,0)</f>
        <v>7528010</v>
      </c>
      <c r="E16">
        <f>VLOOKUP(B16,'B '!$A$2:$K$620,4,0)</f>
        <v>4013833028871</v>
      </c>
      <c r="F16" t="str">
        <f>VLOOKUP(B16,'B '!$A$2:$K$620,5,0)</f>
        <v>GRUNDIG</v>
      </c>
      <c r="G16" t="str">
        <f>VLOOKUP(B16,'B '!$A$2:$K$620,6,0)</f>
        <v>Hartwaren</v>
      </c>
      <c r="H16" t="str">
        <f>VLOOKUP(B16,'B '!$A$2:$K$620,7,0)</f>
        <v>Technik</v>
      </c>
      <c r="I16" t="str">
        <f>VLOOKUP(B16,'B '!$A$2:$K$620,8,0)</f>
        <v>2in1-Akkustaubsauger "VCH 9832 " in Anthrazit - 21,6 V</v>
      </c>
      <c r="J16">
        <f>VLOOKUP(B16,'B '!$A$2:$K$620,9,0)</f>
        <v>0</v>
      </c>
      <c r="K16">
        <f>VLOOKUP(B16,'B '!$A$2:$K$620,10,0)</f>
        <v>1</v>
      </c>
      <c r="L16">
        <f>VLOOKUP(B16,'B '!$A$2:$K$620,11,0)</f>
        <v>179</v>
      </c>
    </row>
    <row r="17" spans="1:12" ht="16.149999999999999" customHeight="1" x14ac:dyDescent="0.25">
      <c r="A17" s="1">
        <v>27596989</v>
      </c>
      <c r="B17">
        <f>VLOOKUP(A17,'B '!$A$2:$K$620,1,0)</f>
        <v>27596989</v>
      </c>
      <c r="C17">
        <f>VLOOKUP(B17,'B '!$A$2:$K$620,2,0)</f>
        <v>49346</v>
      </c>
      <c r="D17">
        <f>VLOOKUP(B17,'B '!$A$2:$K$620,3,0)</f>
        <v>9425857</v>
      </c>
      <c r="E17">
        <f>VLOOKUP(B17,'B '!$A$2:$K$620,4,0)</f>
        <v>3760093543941</v>
      </c>
      <c r="F17" t="str">
        <f>VLOOKUP(B17,'B '!$A$2:$K$620,5,0)</f>
        <v>lumisky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LED-Solarleuchte "Willy" in Schwarz - (H)49 cm</v>
      </c>
      <c r="J17">
        <f>VLOOKUP(B17,'B '!$A$2:$K$620,9,0)</f>
        <v>0</v>
      </c>
      <c r="K17">
        <f>VLOOKUP(B17,'B '!$A$2:$K$620,10,0)</f>
        <v>18</v>
      </c>
      <c r="L17">
        <f>VLOOKUP(B17,'B '!$A$2:$K$620,11,0)</f>
        <v>149</v>
      </c>
    </row>
    <row r="18" spans="1:12" ht="16.149999999999999" customHeight="1" x14ac:dyDescent="0.25">
      <c r="A18" s="1">
        <v>30183063</v>
      </c>
      <c r="B18">
        <f>VLOOKUP(A18,'B '!$A$2:$K$620,1,0)</f>
        <v>30183063</v>
      </c>
      <c r="C18">
        <f>VLOOKUP(B18,'B '!$A$2:$K$620,2,0)</f>
        <v>48207</v>
      </c>
      <c r="D18">
        <f>VLOOKUP(B18,'B '!$A$2:$K$620,3,0)</f>
        <v>10200240</v>
      </c>
      <c r="E18">
        <f>VLOOKUP(B18,'B '!$A$2:$K$620,4,0)</f>
        <v>3664944185024</v>
      </c>
      <c r="F18" t="str">
        <f>VLOOKUP(B18,'B '!$A$2:$K$620,5,0)</f>
        <v>DOCK avenue</v>
      </c>
      <c r="G18" t="str">
        <f>VLOOKUP(B18,'B '!$A$2:$K$620,6,0)</f>
        <v>Hartwaren</v>
      </c>
      <c r="H18" t="str">
        <f>VLOOKUP(B18,'B '!$A$2:$K$620,7,0)</f>
        <v>Deko</v>
      </c>
      <c r="I18" t="str">
        <f>VLOOKUP(B18,'B '!$A$2:$K$620,8,0)</f>
        <v>Spiegel in Hellbraun - (B)39 x (H)150 x (T)30 cm</v>
      </c>
      <c r="J18">
        <f>VLOOKUP(B18,'B '!$A$2:$K$620,9,0)</f>
        <v>0</v>
      </c>
      <c r="K18">
        <f>VLOOKUP(B18,'B '!$A$2:$K$620,10,0)</f>
        <v>1</v>
      </c>
      <c r="L18">
        <f>VLOOKUP(B18,'B '!$A$2:$K$620,11,0)</f>
        <v>50</v>
      </c>
    </row>
    <row r="19" spans="1:12" ht="16.149999999999999" customHeight="1" x14ac:dyDescent="0.25">
      <c r="A19" s="1">
        <v>20865172</v>
      </c>
      <c r="B19">
        <f>VLOOKUP(A19,'B '!$A$2:$K$620,1,0)</f>
        <v>20865172</v>
      </c>
      <c r="C19">
        <f>VLOOKUP(B19,'B '!$A$2:$K$620,2,0)</f>
        <v>42072</v>
      </c>
      <c r="D19">
        <f>VLOOKUP(B19,'B '!$A$2:$K$620,3,0)</f>
        <v>7386191</v>
      </c>
      <c r="E19">
        <f>VLOOKUP(B19,'B '!$A$2:$K$620,4,0)</f>
        <v>3760093540209</v>
      </c>
      <c r="F19" t="str">
        <f>VLOOKUP(B19,'B '!$A$2:$K$620,5,0)</f>
        <v>lumisky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LED-Außenleuchte "Classy" mit Farbwechsel - (H)120 cm</v>
      </c>
      <c r="J19">
        <f>VLOOKUP(B19,'B '!$A$2:$K$620,9,0)</f>
        <v>0</v>
      </c>
      <c r="K19">
        <f>VLOOKUP(B19,'B '!$A$2:$K$620,10,0)</f>
        <v>7</v>
      </c>
      <c r="L19">
        <f>VLOOKUP(B19,'B '!$A$2:$K$620,11,0)</f>
        <v>258.76</v>
      </c>
    </row>
    <row r="20" spans="1:12" ht="16.149999999999999" customHeight="1" x14ac:dyDescent="0.25">
      <c r="A20" s="1">
        <v>25097903</v>
      </c>
      <c r="B20">
        <f>VLOOKUP(A20,'B '!$A$2:$K$620,1,0)</f>
        <v>25097903</v>
      </c>
      <c r="C20">
        <f>VLOOKUP(B20,'B '!$A$2:$K$620,2,0)</f>
        <v>48528</v>
      </c>
      <c r="D20">
        <f>VLOOKUP(B20,'B '!$A$2:$K$620,3,0)</f>
        <v>8660927</v>
      </c>
      <c r="E20">
        <f>VLOOKUP(B20,'B '!$A$2:$K$620,4,0)</f>
        <v>8681875502763</v>
      </c>
      <c r="F20" t="str">
        <f>VLOOKUP(B20,'B '!$A$2:$K$620,5,0)</f>
        <v>ABERTO DESIGN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in Schwarz/ Gold - (B)17 x (H)120 x (T)30 cm</v>
      </c>
      <c r="J20">
        <f>VLOOKUP(B20,'B '!$A$2:$K$620,9,0)</f>
        <v>0</v>
      </c>
      <c r="K20">
        <f>VLOOKUP(B20,'B '!$A$2:$K$620,10,0)</f>
        <v>2</v>
      </c>
      <c r="L20">
        <f>VLOOKUP(B20,'B '!$A$2:$K$620,11,0)</f>
        <v>137.38999999999999</v>
      </c>
    </row>
    <row r="21" spans="1:12" ht="16.149999999999999" customHeight="1" x14ac:dyDescent="0.25">
      <c r="A21" s="1">
        <v>21500219</v>
      </c>
      <c r="B21">
        <f>VLOOKUP(A21,'B '!$A$2:$K$620,1,0)</f>
        <v>21500219</v>
      </c>
      <c r="C21">
        <f>VLOOKUP(B21,'B '!$A$2:$K$620,2,0)</f>
        <v>44840</v>
      </c>
      <c r="D21">
        <f>VLOOKUP(B21,'B '!$A$2:$K$620,3,0)</f>
        <v>7566411</v>
      </c>
      <c r="E21">
        <f>VLOOKUP(B21,'B '!$A$2:$K$620,4,0)</f>
        <v>8717459642300</v>
      </c>
      <c r="F21" t="str">
        <f>VLOOKUP(B21,'B '!$A$2:$K$620,5,0)</f>
        <v>Clayre &amp; Eef</v>
      </c>
      <c r="G21" t="str">
        <f>VLOOKUP(B21,'B '!$A$2:$K$620,6,0)</f>
        <v>Hartwaren</v>
      </c>
      <c r="H21" t="str">
        <f>VLOOKUP(B21,'B '!$A$2:$K$620,7,0)</f>
        <v>Aufbewahren &amp; Servieren</v>
      </c>
      <c r="I21" t="str">
        <f>VLOOKUP(B21,'B '!$A$2:$K$620,8,0)</f>
        <v>Tablett in Braun - (B)63 x (H)12 x (T)31 cm</v>
      </c>
      <c r="J21">
        <f>VLOOKUP(B21,'B '!$A$2:$K$620,9,0)</f>
        <v>0</v>
      </c>
      <c r="K21">
        <f>VLOOKUP(B21,'B '!$A$2:$K$620,10,0)</f>
        <v>5</v>
      </c>
      <c r="L21">
        <f>VLOOKUP(B21,'B '!$A$2:$K$620,11,0)</f>
        <v>46.5</v>
      </c>
    </row>
    <row r="22" spans="1:12" ht="16.149999999999999" customHeight="1" x14ac:dyDescent="0.25">
      <c r="A22" s="1">
        <v>29640597</v>
      </c>
      <c r="B22">
        <f>VLOOKUP(A22,'B '!$A$2:$K$620,1,0)</f>
        <v>29640597</v>
      </c>
      <c r="C22">
        <f>VLOOKUP(B22,'B '!$A$2:$K$620,2,0)</f>
        <v>61414</v>
      </c>
      <c r="D22">
        <f>VLOOKUP(B22,'B '!$A$2:$K$620,3,0)</f>
        <v>10013032</v>
      </c>
      <c r="E22">
        <f>VLOOKUP(B22,'B '!$A$2:$K$620,4,0)</f>
        <v>4008838302002</v>
      </c>
      <c r="F22" t="str">
        <f>VLOOKUP(B22,'B '!$A$2:$K$620,5,0)</f>
        <v>Wenko</v>
      </c>
      <c r="G22" t="str">
        <f>VLOOKUP(B22,'B '!$A$2:$K$620,6,0)</f>
        <v>Hartwaren</v>
      </c>
      <c r="H22" t="str">
        <f>VLOOKUP(B22,'B '!$A$2:$K$620,7,0)</f>
        <v>Möbel</v>
      </c>
      <c r="I22" t="str">
        <f>VLOOKUP(B22,'B '!$A$2:$K$620,8,0)</f>
        <v>Badhocker "Candy" in Weiß - (H)50,5 cm</v>
      </c>
      <c r="J22">
        <f>VLOOKUP(B22,'B '!$A$2:$K$620,9,0)</f>
        <v>0</v>
      </c>
      <c r="K22">
        <f>VLOOKUP(B22,'B '!$A$2:$K$620,10,0)</f>
        <v>1</v>
      </c>
      <c r="L22">
        <f>VLOOKUP(B22,'B '!$A$2:$K$620,11,0)</f>
        <v>69.989999999999995</v>
      </c>
    </row>
    <row r="23" spans="1:12" ht="16.149999999999999" customHeight="1" x14ac:dyDescent="0.25">
      <c r="A23" s="1">
        <v>10208945</v>
      </c>
      <c r="B23">
        <f>VLOOKUP(A23,'B '!$A$2:$K$620,1,0)</f>
        <v>10208945</v>
      </c>
      <c r="C23">
        <f>VLOOKUP(B23,'B '!$A$2:$K$620,2,0)</f>
        <v>21956</v>
      </c>
      <c r="D23">
        <f>VLOOKUP(B23,'B '!$A$2:$K$620,3,0)</f>
        <v>4118417</v>
      </c>
      <c r="E23">
        <f>VLOOKUP(B23,'B '!$A$2:$K$620,4,0)</f>
        <v>3760124950304</v>
      </c>
      <c r="F23" t="str">
        <f>VLOOKUP(B23,'B '!$A$2:$K$620,5,0)</f>
        <v>H.Koenig</v>
      </c>
      <c r="G23" t="str">
        <f>VLOOKUP(B23,'B '!$A$2:$K$620,6,0)</f>
        <v>Hartwaren</v>
      </c>
      <c r="H23" t="str">
        <f>VLOOKUP(B23,'B '!$A$2:$K$620,7,0)</f>
        <v>Kochen und Zubereiten</v>
      </c>
      <c r="I23" t="str">
        <f>VLOOKUP(B23,'B '!$A$2:$K$620,8,0)</f>
        <v>Eiscrememaschine in Silber/ Schwarz</v>
      </c>
      <c r="J23">
        <f>VLOOKUP(B23,'B '!$A$2:$K$620,9,0)</f>
        <v>0</v>
      </c>
      <c r="K23">
        <f>VLOOKUP(B23,'B '!$A$2:$K$620,10,0)</f>
        <v>1</v>
      </c>
      <c r="L23">
        <f>VLOOKUP(B23,'B '!$A$2:$K$620,11,0)</f>
        <v>319</v>
      </c>
    </row>
    <row r="24" spans="1:12" ht="16.149999999999999" customHeight="1" x14ac:dyDescent="0.25">
      <c r="A24" s="1">
        <v>20865172</v>
      </c>
      <c r="B24">
        <f>VLOOKUP(A24,'B '!$A$2:$K$620,1,0)</f>
        <v>20865172</v>
      </c>
      <c r="C24">
        <f>VLOOKUP(B24,'B '!$A$2:$K$620,2,0)</f>
        <v>42072</v>
      </c>
      <c r="D24">
        <f>VLOOKUP(B24,'B '!$A$2:$K$620,3,0)</f>
        <v>7386191</v>
      </c>
      <c r="E24">
        <f>VLOOKUP(B24,'B '!$A$2:$K$620,4,0)</f>
        <v>3760093540209</v>
      </c>
      <c r="F24" t="str">
        <f>VLOOKUP(B24,'B '!$A$2:$K$620,5,0)</f>
        <v>lumisky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LED-Außenleuchte "Classy" mit Farbwechsel - (H)120 cm</v>
      </c>
      <c r="J24">
        <f>VLOOKUP(B24,'B '!$A$2:$K$620,9,0)</f>
        <v>0</v>
      </c>
      <c r="K24">
        <f>VLOOKUP(B24,'B '!$A$2:$K$620,10,0)</f>
        <v>7</v>
      </c>
      <c r="L24">
        <f>VLOOKUP(B24,'B '!$A$2:$K$620,11,0)</f>
        <v>258.76</v>
      </c>
    </row>
    <row r="25" spans="1:12" ht="16.149999999999999" customHeight="1" x14ac:dyDescent="0.25">
      <c r="A25" s="1">
        <v>27596989</v>
      </c>
      <c r="B25">
        <f>VLOOKUP(A25,'B '!$A$2:$K$620,1,0)</f>
        <v>27596989</v>
      </c>
      <c r="C25">
        <f>VLOOKUP(B25,'B '!$A$2:$K$620,2,0)</f>
        <v>49346</v>
      </c>
      <c r="D25">
        <f>VLOOKUP(B25,'B '!$A$2:$K$620,3,0)</f>
        <v>9425857</v>
      </c>
      <c r="E25">
        <f>VLOOKUP(B25,'B '!$A$2:$K$620,4,0)</f>
        <v>3760093543941</v>
      </c>
      <c r="F25" t="str">
        <f>VLOOKUP(B25,'B '!$A$2:$K$620,5,0)</f>
        <v>lumisky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LED-Solarleuchte "Willy" in Schwarz - (H)49 cm</v>
      </c>
      <c r="J25">
        <f>VLOOKUP(B25,'B '!$A$2:$K$620,9,0)</f>
        <v>0</v>
      </c>
      <c r="K25">
        <f>VLOOKUP(B25,'B '!$A$2:$K$620,10,0)</f>
        <v>18</v>
      </c>
      <c r="L25">
        <f>VLOOKUP(B25,'B '!$A$2:$K$620,11,0)</f>
        <v>149</v>
      </c>
    </row>
    <row r="26" spans="1:12" ht="16.149999999999999" customHeight="1" x14ac:dyDescent="0.25">
      <c r="A26" s="1">
        <v>16568040</v>
      </c>
      <c r="B26">
        <f>VLOOKUP(A26,'B '!$A$2:$K$620,1,0)</f>
        <v>16568040</v>
      </c>
      <c r="C26">
        <f>VLOOKUP(B26,'B '!$A$2:$K$620,2,0)</f>
        <v>32850</v>
      </c>
      <c r="D26">
        <f>VLOOKUP(B26,'B '!$A$2:$K$620,3,0)</f>
        <v>6121843</v>
      </c>
      <c r="E26">
        <f>VLOOKUP(B26,'B '!$A$2:$K$620,4,0)</f>
        <v>9999999068324</v>
      </c>
      <c r="F26" t="str">
        <f>VLOOKUP(B26,'B '!$A$2:$K$620,5,0)</f>
        <v>Deco Lorrie</v>
      </c>
      <c r="G26" t="str">
        <f>VLOOKUP(B26,'B '!$A$2:$K$620,6,0)</f>
        <v>Hartwaren</v>
      </c>
      <c r="H26" t="str">
        <f>VLOOKUP(B26,'B '!$A$2:$K$620,7,0)</f>
        <v>Möbel</v>
      </c>
      <c r="I26" t="str">
        <f>VLOOKUP(B26,'B '!$A$2:$K$620,8,0)</f>
        <v>Kommode "Boreal" in Natur/ Weiß - (B)69 x (H)69 x (T)25 cm</v>
      </c>
      <c r="J26">
        <f>VLOOKUP(B26,'B '!$A$2:$K$620,9,0)</f>
        <v>0</v>
      </c>
      <c r="K26">
        <f>VLOOKUP(B26,'B '!$A$2:$K$620,10,0)</f>
        <v>1</v>
      </c>
      <c r="L26">
        <f>VLOOKUP(B26,'B '!$A$2:$K$620,11,0)</f>
        <v>139</v>
      </c>
    </row>
    <row r="27" spans="1:12" ht="16.149999999999999" customHeight="1" x14ac:dyDescent="0.25">
      <c r="A27" s="1">
        <v>17842538</v>
      </c>
      <c r="B27">
        <f>VLOOKUP(A27,'B '!$A$2:$K$620,1,0)</f>
        <v>17842538</v>
      </c>
      <c r="C27">
        <f>VLOOKUP(B27,'B '!$A$2:$K$620,2,0)</f>
        <v>37280</v>
      </c>
      <c r="D27">
        <f>VLOOKUP(B27,'B '!$A$2:$K$620,3,0)</f>
        <v>6494487</v>
      </c>
      <c r="E27">
        <f>VLOOKUP(B27,'B '!$A$2:$K$620,4,0)</f>
        <v>3760119732854</v>
      </c>
      <c r="F27" t="str">
        <f>VLOOKUP(B27,'B '!$A$2:$K$620,5,0)</f>
        <v>lumisky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LED-Dekoleuchte "Bobby" mit Farbwechsel - Ø 50 cm</v>
      </c>
      <c r="J27">
        <f>VLOOKUP(B27,'B '!$A$2:$K$620,9,0)</f>
        <v>0</v>
      </c>
      <c r="K27">
        <f>VLOOKUP(B27,'B '!$A$2:$K$620,10,0)</f>
        <v>4</v>
      </c>
      <c r="L27">
        <f>VLOOKUP(B27,'B '!$A$2:$K$620,11,0)</f>
        <v>141</v>
      </c>
    </row>
    <row r="28" spans="1:12" ht="16.149999999999999" customHeight="1" x14ac:dyDescent="0.25"/>
    <row r="29" spans="1:12" ht="16.149999999999999" customHeight="1" x14ac:dyDescent="0.25"/>
    <row r="30" spans="1:12" ht="16.149999999999999" customHeight="1" x14ac:dyDescent="0.25"/>
    <row r="31" spans="1:12" ht="16.149999999999999" customHeight="1" x14ac:dyDescent="0.25"/>
    <row r="32" spans="1:12" ht="16.149999999999999" customHeight="1" x14ac:dyDescent="0.25"/>
    <row r="33" ht="16.149999999999999" customHeight="1" x14ac:dyDescent="0.25"/>
    <row r="34" ht="16.149999999999999" customHeight="1" x14ac:dyDescent="0.25"/>
    <row r="35" ht="16.149999999999999" customHeight="1" x14ac:dyDescent="0.25"/>
    <row r="36" ht="16.149999999999999" customHeight="1" x14ac:dyDescent="0.25"/>
    <row r="37" ht="16.149999999999999" customHeight="1" x14ac:dyDescent="0.25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16A7-5741-457C-9583-0D334A77C984}">
  <dimension ref="A1:R32"/>
  <sheetViews>
    <sheetView tabSelected="1" topLeftCell="I1" workbookViewId="0">
      <selection activeCell="P6" sqref="P6"/>
    </sheetView>
  </sheetViews>
  <sheetFormatPr defaultRowHeight="15" x14ac:dyDescent="0.25"/>
  <cols>
    <col min="14" max="14" width="18.28515625" customWidth="1"/>
    <col min="15" max="15" width="9.42578125" bestFit="1" customWidth="1"/>
    <col min="18" max="18" width="12" customWidth="1"/>
  </cols>
  <sheetData>
    <row r="1" spans="1:18" ht="20.4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ht="16.149999999999999" customHeight="1" x14ac:dyDescent="0.25">
      <c r="A2" s="1">
        <v>13953091</v>
      </c>
      <c r="B2">
        <f>VLOOKUP(A2,'B '!$A$2:$K$620,1,0)</f>
        <v>13953091</v>
      </c>
      <c r="C2">
        <f>VLOOKUP(B2,'B '!$A$2:$K$620,2,0)</f>
        <v>27780</v>
      </c>
      <c r="D2">
        <f>VLOOKUP(B2,'B '!$A$2:$K$620,3,0)</f>
        <v>5281286</v>
      </c>
      <c r="E2">
        <f>VLOOKUP(B2,'B '!$A$2:$K$620,4,0)</f>
        <v>3561864332111</v>
      </c>
      <c r="F2" t="str">
        <f>VLOOKUP(B2,'B '!$A$2:$K$620,5,0)</f>
        <v>THE HOME DECO FACTORY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Esstisch in Weiß - (B)115 x (H)76 x (T)75 cm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270</v>
      </c>
      <c r="N2" s="8" t="s">
        <v>1037</v>
      </c>
      <c r="O2" s="14">
        <f>SUM(L2:L12)</f>
        <v>2758.86</v>
      </c>
      <c r="P2" s="14">
        <f>O2*8%</f>
        <v>220.70880000000002</v>
      </c>
      <c r="Q2" s="9">
        <v>0.08</v>
      </c>
      <c r="R2" s="4" t="s">
        <v>1040</v>
      </c>
    </row>
    <row r="3" spans="1:18" ht="16.149999999999999" customHeight="1" x14ac:dyDescent="0.25">
      <c r="A3" s="1">
        <v>19737598</v>
      </c>
      <c r="B3">
        <f>VLOOKUP(A3,'B '!$A$2:$K$620,1,0)</f>
        <v>19737598</v>
      </c>
      <c r="C3">
        <f>VLOOKUP(B3,'B '!$A$2:$K$620,2,0)</f>
        <v>40192</v>
      </c>
      <c r="D3">
        <f>VLOOKUP(B3,'B '!$A$2:$K$620,3,0)</f>
        <v>7065278</v>
      </c>
      <c r="E3">
        <f>VLOOKUP(B3,'B '!$A$2:$K$620,4,0)</f>
        <v>3664944059820</v>
      </c>
      <c r="F3" t="str">
        <f>VLOOKUP(B3,'B '!$A$2:$K$620,5,0)</f>
        <v>Ethnical Life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2er-Set: Armlehnenstühle in Schwarz - (B)62 x (H)84 x (T)59 cm</v>
      </c>
      <c r="J3">
        <f>VLOOKUP(B3,'B '!$A$2:$K$620,9,0)</f>
        <v>0</v>
      </c>
      <c r="K3">
        <f>VLOOKUP(B3,'B '!$A$2:$K$620,10,0)</f>
        <v>1</v>
      </c>
      <c r="L3">
        <f>VLOOKUP(B3,'B '!$A$2:$K$620,11,0)</f>
        <v>191.3</v>
      </c>
    </row>
    <row r="4" spans="1:18" ht="16.149999999999999" customHeight="1" x14ac:dyDescent="0.25">
      <c r="A4" s="1">
        <v>13782540</v>
      </c>
      <c r="B4">
        <f>VLOOKUP(A4,'B '!$A$2:$K$620,1,0)</f>
        <v>13782540</v>
      </c>
      <c r="C4">
        <f>VLOOKUP(B4,'B '!$A$2:$K$620,2,0)</f>
        <v>28221</v>
      </c>
      <c r="D4">
        <f>VLOOKUP(B4,'B '!$A$2:$K$620,3,0)</f>
        <v>5223282</v>
      </c>
      <c r="E4">
        <f>VLOOKUP(B4,'B '!$A$2:$K$620,4,0)</f>
        <v>8055348547283</v>
      </c>
      <c r="F4" t="str">
        <f>VLOOKUP(B4,'B '!$A$2:$K$620,5,0)</f>
        <v>Tomasucci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Bürostuhl in Weiß/ Silber - (B)50 x (T)68 cm</v>
      </c>
      <c r="J4">
        <f>VLOOKUP(B4,'B '!$A$2:$K$620,9,0)</f>
        <v>0</v>
      </c>
      <c r="K4">
        <f>VLOOKUP(B4,'B '!$A$2:$K$620,10,0)</f>
        <v>1</v>
      </c>
      <c r="L4">
        <f>VLOOKUP(B4,'B '!$A$2:$K$620,11,0)</f>
        <v>514.96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3" t="s">
        <v>1039</v>
      </c>
    </row>
    <row r="5" spans="1:18" ht="16.149999999999999" customHeight="1" x14ac:dyDescent="0.25">
      <c r="A5" s="1">
        <v>18309607</v>
      </c>
      <c r="B5">
        <f>VLOOKUP(A5,'B '!$A$2:$K$620,1,0)</f>
        <v>18309607</v>
      </c>
      <c r="C5">
        <f>VLOOKUP(B5,'B '!$A$2:$K$620,2,0)</f>
        <v>38177</v>
      </c>
      <c r="D5">
        <f>VLOOKUP(B5,'B '!$A$2:$K$620,3,0)</f>
        <v>6629851</v>
      </c>
      <c r="E5">
        <f>VLOOKUP(B5,'B '!$A$2:$K$620,4,0)</f>
        <v>8681875052466</v>
      </c>
      <c r="F5" t="str">
        <f>VLOOKUP(B5,'B '!$A$2:$K$620,5,0)</f>
        <v>Evila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Opviq Standleuchten  in creme_hellbraun</v>
      </c>
      <c r="J5">
        <f>VLOOKUP(B5,'B '!$A$2:$K$620,9,0)</f>
        <v>0</v>
      </c>
      <c r="K5">
        <f>VLOOKUP(B5,'B '!$A$2:$K$620,10,0)</f>
        <v>2</v>
      </c>
      <c r="L5">
        <f>VLOOKUP(B5,'B '!$A$2:$K$620,11,0)</f>
        <v>81.22</v>
      </c>
      <c r="N5" s="8" t="s">
        <v>1037</v>
      </c>
      <c r="O5" s="14">
        <f>SUM(L2:L12)</f>
        <v>2758.86</v>
      </c>
      <c r="P5" s="14">
        <f>O5*7.5%</f>
        <v>206.9145</v>
      </c>
      <c r="Q5" s="9">
        <v>7.4999999999999997E-2</v>
      </c>
      <c r="R5" s="4" t="s">
        <v>1041</v>
      </c>
    </row>
    <row r="6" spans="1:18" ht="16.149999999999999" customHeight="1" x14ac:dyDescent="0.25">
      <c r="A6" s="1">
        <v>18309607</v>
      </c>
      <c r="B6">
        <f>VLOOKUP(A6,'B '!$A$2:$K$620,1,0)</f>
        <v>18309607</v>
      </c>
      <c r="C6">
        <f>VLOOKUP(B6,'B '!$A$2:$K$620,2,0)</f>
        <v>38177</v>
      </c>
      <c r="D6">
        <f>VLOOKUP(B6,'B '!$A$2:$K$620,3,0)</f>
        <v>6629851</v>
      </c>
      <c r="E6">
        <f>VLOOKUP(B6,'B '!$A$2:$K$620,4,0)</f>
        <v>8681875052466</v>
      </c>
      <c r="F6" t="str">
        <f>VLOOKUP(B6,'B '!$A$2:$K$620,5,0)</f>
        <v>Evila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Opviq Standleuchten  in creme_hellbraun</v>
      </c>
      <c r="J6">
        <f>VLOOKUP(B6,'B '!$A$2:$K$620,9,0)</f>
        <v>0</v>
      </c>
      <c r="K6">
        <f>VLOOKUP(B6,'B '!$A$2:$K$620,10,0)</f>
        <v>2</v>
      </c>
      <c r="L6">
        <f>VLOOKUP(B6,'B '!$A$2:$K$620,11,0)</f>
        <v>81.22</v>
      </c>
    </row>
    <row r="7" spans="1:18" ht="16.149999999999999" customHeight="1" x14ac:dyDescent="0.25">
      <c r="A7" s="1">
        <v>18309606</v>
      </c>
      <c r="B7">
        <f>VLOOKUP(A7,'B '!$A$2:$K$620,1,0)</f>
        <v>18309606</v>
      </c>
      <c r="C7">
        <f>VLOOKUP(B7,'B '!$A$2:$K$620,2,0)</f>
        <v>38177</v>
      </c>
      <c r="D7">
        <f>VLOOKUP(B7,'B '!$A$2:$K$620,3,0)</f>
        <v>6629850</v>
      </c>
      <c r="E7">
        <f>VLOOKUP(B7,'B '!$A$2:$K$620,4,0)</f>
        <v>8681875052459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"Ayd" in Natur/ Weiß - (H)140 cm</v>
      </c>
      <c r="J7">
        <f>VLOOKUP(B7,'B '!$A$2:$K$620,9,0)</f>
        <v>0</v>
      </c>
      <c r="K7">
        <f>VLOOKUP(B7,'B '!$A$2:$K$620,10,0)</f>
        <v>17</v>
      </c>
      <c r="L7">
        <f>VLOOKUP(B7,'B '!$A$2:$K$620,11,0)</f>
        <v>81.22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ht="16.149999999999999" customHeight="1" x14ac:dyDescent="0.25">
      <c r="A8" s="1">
        <v>20865172</v>
      </c>
      <c r="B8">
        <f>VLOOKUP(A8,'B '!$A$2:$K$620,1,0)</f>
        <v>20865172</v>
      </c>
      <c r="C8">
        <f>VLOOKUP(B8,'B '!$A$2:$K$620,2,0)</f>
        <v>42072</v>
      </c>
      <c r="D8">
        <f>VLOOKUP(B8,'B '!$A$2:$K$620,3,0)</f>
        <v>7386191</v>
      </c>
      <c r="E8">
        <f>VLOOKUP(B8,'B '!$A$2:$K$620,4,0)</f>
        <v>3760093540209</v>
      </c>
      <c r="F8" t="str">
        <f>VLOOKUP(B8,'B '!$A$2:$K$620,5,0)</f>
        <v>lumisky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LED-Außenleuchte "Classy" mit Farbwechsel - (H)120 cm</v>
      </c>
      <c r="J8">
        <f>VLOOKUP(B8,'B '!$A$2:$K$620,9,0)</f>
        <v>0</v>
      </c>
      <c r="K8">
        <f>VLOOKUP(B8,'B '!$A$2:$K$620,10,0)</f>
        <v>7</v>
      </c>
      <c r="L8">
        <f>VLOOKUP(B8,'B '!$A$2:$K$620,11,0)</f>
        <v>258.76</v>
      </c>
      <c r="N8" s="8" t="s">
        <v>1037</v>
      </c>
      <c r="O8" s="14">
        <f>SUM(L2:L12)</f>
        <v>2758.86</v>
      </c>
      <c r="P8" s="14">
        <f>O8*6.5%</f>
        <v>179.32590000000002</v>
      </c>
      <c r="Q8" s="9">
        <v>6.5000000000000002E-2</v>
      </c>
      <c r="R8" s="4" t="s">
        <v>1042</v>
      </c>
    </row>
    <row r="9" spans="1:18" ht="16.149999999999999" customHeight="1" x14ac:dyDescent="0.25">
      <c r="A9" s="1">
        <v>22389665</v>
      </c>
      <c r="B9">
        <f>VLOOKUP(A9,'B '!$A$2:$K$620,1,0)</f>
        <v>22389665</v>
      </c>
      <c r="C9">
        <f>VLOOKUP(B9,'B '!$A$2:$K$620,2,0)</f>
        <v>44654</v>
      </c>
      <c r="D9">
        <f>VLOOKUP(B9,'B '!$A$2:$K$620,3,0)</f>
        <v>7830973</v>
      </c>
      <c r="E9">
        <f>VLOOKUP(B9,'B '!$A$2:$K$620,4,0)</f>
        <v>8681875184747</v>
      </c>
      <c r="F9" t="str">
        <f>VLOOKUP(B9,'B '!$A$2:$K$620,5,0)</f>
        <v>Scandinavia Concept</v>
      </c>
      <c r="G9" t="str">
        <f>VLOOKUP(B9,'B '!$A$2:$K$620,6,0)</f>
        <v>Hartwaren</v>
      </c>
      <c r="H9" t="str">
        <f>VLOOKUP(B9,'B '!$A$2:$K$620,7,0)</f>
        <v>Möbel</v>
      </c>
      <c r="I9" t="str">
        <f>VLOOKUP(B9,'B '!$A$2:$K$620,8,0)</f>
        <v>TV-Regal "Rose" in Walnuss/ Weiß - (B)145 x (H)50 x (T)37 cm</v>
      </c>
      <c r="J9">
        <f>VLOOKUP(B9,'B '!$A$2:$K$620,9,0)</f>
        <v>0</v>
      </c>
      <c r="K9">
        <f>VLOOKUP(B9,'B '!$A$2:$K$620,10,0)</f>
        <v>2</v>
      </c>
      <c r="L9">
        <f>VLOOKUP(B9,'B '!$A$2:$K$620,11,0)</f>
        <v>319.74</v>
      </c>
    </row>
    <row r="10" spans="1:18" ht="16.149999999999999" customHeight="1" x14ac:dyDescent="0.25">
      <c r="A10" s="1">
        <v>5171004</v>
      </c>
      <c r="B10">
        <f>VLOOKUP(A10,'B '!$A$2:$K$620,1,0)</f>
        <v>5171004</v>
      </c>
      <c r="C10">
        <f>VLOOKUP(B10,'B '!$A$2:$K$620,2,0)</f>
        <v>10492</v>
      </c>
      <c r="D10">
        <f>VLOOKUP(B10,'B '!$A$2:$K$620,3,0)</f>
        <v>2768230</v>
      </c>
      <c r="E10">
        <f>VLOOKUP(B10,'B '!$A$2:$K$620,4,0)</f>
        <v>4010340998352</v>
      </c>
      <c r="F10" t="str">
        <f>VLOOKUP(B10,'B '!$A$2:$K$620,5,0)</f>
        <v>Inter Link SAS</v>
      </c>
      <c r="G10" t="str">
        <f>VLOOKUP(B10,'B '!$A$2:$K$620,6,0)</f>
        <v>Hartwaren</v>
      </c>
      <c r="H10" t="str">
        <f>VLOOKUP(B10,'B '!$A$2:$K$620,7,0)</f>
        <v>Möbel</v>
      </c>
      <c r="I10" t="str">
        <f>VLOOKUP(B10,'B '!$A$2:$K$620,8,0)</f>
        <v>Schreibtisch "Cecilia" in Pink/ Weiß - (B)109 x (H)88 x (T)55 cm</v>
      </c>
      <c r="J10">
        <f>VLOOKUP(B10,'B '!$A$2:$K$620,9,0)</f>
        <v>0</v>
      </c>
      <c r="K10">
        <f>VLOOKUP(B10,'B '!$A$2:$K$620,10,0)</f>
        <v>1</v>
      </c>
      <c r="L10">
        <f>VLOOKUP(B10,'B '!$A$2:$K$620,11,0)</f>
        <v>89</v>
      </c>
    </row>
    <row r="11" spans="1:18" ht="16.149999999999999" customHeight="1" x14ac:dyDescent="0.25">
      <c r="A11" s="1">
        <v>23180685</v>
      </c>
      <c r="B11">
        <f>VLOOKUP(A11,'B '!$A$2:$K$620,1,0)</f>
        <v>23180685</v>
      </c>
      <c r="C11">
        <f>VLOOKUP(B11,'B '!$A$2:$K$620,2,0)</f>
        <v>44655</v>
      </c>
      <c r="D11">
        <f>VLOOKUP(B11,'B '!$A$2:$K$620,3,0)</f>
        <v>8081835</v>
      </c>
      <c r="E11">
        <f>VLOOKUP(B11,'B '!$A$2:$K$620,4,0)</f>
        <v>8681875508697</v>
      </c>
      <c r="F11" t="str">
        <f>VLOOKUP(B11,'B '!$A$2:$K$620,5,0)</f>
        <v>Scandinavia Concept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Couchtisch "Kelvin" in Walnuss/ Schwarz- (B)120 x (H)50 x (T)60 cm</v>
      </c>
      <c r="J11">
        <f>VLOOKUP(B11,'B '!$A$2:$K$620,9,0)</f>
        <v>0</v>
      </c>
      <c r="K11">
        <f>VLOOKUP(B11,'B '!$A$2:$K$620,10,0)</f>
        <v>2</v>
      </c>
      <c r="L11">
        <f>VLOOKUP(B11,'B '!$A$2:$K$620,11,0)</f>
        <v>556.44000000000005</v>
      </c>
    </row>
    <row r="12" spans="1:18" ht="16.149999999999999" customHeight="1" x14ac:dyDescent="0.25">
      <c r="A12" s="1">
        <v>25797509</v>
      </c>
      <c r="B12">
        <f>VLOOKUP(A12,'B '!$A$2:$K$620,1,0)</f>
        <v>25797509</v>
      </c>
      <c r="C12">
        <f>VLOOKUP(B12,'B '!$A$2:$K$620,2,0)</f>
        <v>48756</v>
      </c>
      <c r="D12">
        <f>VLOOKUP(B12,'B '!$A$2:$K$620,3,0)</f>
        <v>8871278</v>
      </c>
      <c r="E12">
        <f>VLOOKUP(B12,'B '!$A$2:$K$620,4,0)</f>
        <v>8681875036169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Bad</v>
      </c>
      <c r="I12" t="str">
        <f>VLOOKUP(B12,'B '!$A$2:$K$620,8,0)</f>
        <v>Badschrank "Trend" in Weiß - (B)30 x (H)170 x (T)29,6 cm</v>
      </c>
      <c r="J12">
        <f>VLOOKUP(B12,'B '!$A$2:$K$620,9,0)</f>
        <v>0</v>
      </c>
      <c r="K12">
        <f>VLOOKUP(B12,'B '!$A$2:$K$620,10,0)</f>
        <v>2</v>
      </c>
      <c r="L12">
        <f>VLOOKUP(B12,'B '!$A$2:$K$620,11,0)</f>
        <v>315</v>
      </c>
    </row>
    <row r="13" spans="1:18" ht="16.149999999999999" customHeight="1" x14ac:dyDescent="0.25"/>
    <row r="14" spans="1:18" ht="16.149999999999999" customHeight="1" x14ac:dyDescent="0.25"/>
    <row r="15" spans="1:18" ht="16.149999999999999" customHeight="1" x14ac:dyDescent="0.25"/>
    <row r="16" spans="1:18" ht="16.149999999999999" customHeight="1" x14ac:dyDescent="0.25"/>
    <row r="17" ht="16.149999999999999" customHeight="1" x14ac:dyDescent="0.25"/>
    <row r="18" ht="16.149999999999999" customHeight="1" x14ac:dyDescent="0.25"/>
    <row r="19" ht="16.149999999999999" customHeight="1" x14ac:dyDescent="0.25"/>
    <row r="20" ht="16.149999999999999" customHeight="1" x14ac:dyDescent="0.25"/>
    <row r="21" ht="16.149999999999999" customHeight="1" x14ac:dyDescent="0.25"/>
    <row r="22" ht="16.149999999999999" customHeight="1" x14ac:dyDescent="0.25"/>
    <row r="23" ht="16.149999999999999" customHeight="1" x14ac:dyDescent="0.25"/>
    <row r="24" ht="16.149999999999999" customHeight="1" x14ac:dyDescent="0.25"/>
    <row r="25" ht="16.149999999999999" customHeight="1" x14ac:dyDescent="0.25"/>
    <row r="26" ht="16.149999999999999" customHeight="1" x14ac:dyDescent="0.25"/>
    <row r="27" ht="16.149999999999999" customHeight="1" x14ac:dyDescent="0.25"/>
    <row r="28" ht="16.149999999999999" customHeight="1" x14ac:dyDescent="0.25"/>
    <row r="29" ht="16.149999999999999" customHeight="1" x14ac:dyDescent="0.25"/>
    <row r="30" ht="16.149999999999999" customHeight="1" x14ac:dyDescent="0.25"/>
    <row r="31" ht="16.149999999999999" customHeight="1" x14ac:dyDescent="0.25"/>
    <row r="32" ht="16.149999999999999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AF2CF-FDD6-4004-B835-AF38C5A79207}">
  <dimension ref="A1:R37"/>
  <sheetViews>
    <sheetView workbookViewId="0">
      <selection activeCell="T12" sqref="T12"/>
    </sheetView>
  </sheetViews>
  <sheetFormatPr defaultRowHeight="15" x14ac:dyDescent="0.25"/>
  <cols>
    <col min="1" max="1" width="15.7109375" customWidth="1"/>
    <col min="2" max="2" width="13.85546875" customWidth="1"/>
    <col min="4" max="4" width="12.7109375" customWidth="1"/>
    <col min="5" max="5" width="12" bestFit="1" customWidth="1"/>
    <col min="6" max="7" width="18.85546875" customWidth="1"/>
    <col min="8" max="8" width="15.140625" customWidth="1"/>
    <col min="9" max="9" width="21.5703125" customWidth="1"/>
    <col min="14" max="14" width="18.85546875" customWidth="1"/>
    <col min="15" max="15" width="9.42578125" bestFit="1" customWidth="1"/>
    <col min="16" max="16" width="9.28515625" bestFit="1" customWidth="1"/>
    <col min="18" max="18" width="12.85546875" customWidth="1"/>
  </cols>
  <sheetData>
    <row r="1" spans="1:18" ht="15.75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5848155</v>
      </c>
      <c r="B2">
        <f>VLOOKUP(A2,'B '!$A$2:$K$620,1,0)</f>
        <v>5848155</v>
      </c>
      <c r="C2">
        <f>VLOOKUP(B2,'B '!$A$2:$K$620,2,0)</f>
        <v>12051</v>
      </c>
      <c r="D2">
        <f>VLOOKUP(B2,'B '!$A$2:$K$620,3,0)</f>
        <v>2917036</v>
      </c>
      <c r="E2">
        <f>VLOOKUP(B2,'B '!$A$2:$K$620,4,0)</f>
        <v>4010340831543</v>
      </c>
      <c r="F2" t="str">
        <f>VLOOKUP(B2,'B '!$A$2:$K$620,5,0)</f>
        <v>Inter Link</v>
      </c>
      <c r="G2" t="str">
        <f>VLOOKUP(B2,'B '!$A$2:$K$620,6,0)</f>
        <v>Hartwaren</v>
      </c>
      <c r="H2" t="str">
        <f>VLOOKUP(B2,'B '!$A$2:$K$620,7,0)</f>
        <v>Möbel</v>
      </c>
      <c r="I2" t="str">
        <f>VLOOKUP(B2,'B '!$A$2:$K$620,8,0)</f>
        <v>Drehstuhl "Bonnie" in Blau - (B)43 x (H)98 x (T)56 cm</v>
      </c>
      <c r="J2">
        <f>VLOOKUP(B2,'B '!$A$2:$K$620,9,0)</f>
        <v>0</v>
      </c>
      <c r="K2">
        <f>VLOOKUP(B2,'B '!$A$2:$K$620,10,0)</f>
        <v>1</v>
      </c>
      <c r="L2">
        <f>VLOOKUP(B2,'B '!$A$2:$K$620,11,0)</f>
        <v>119.9</v>
      </c>
      <c r="N2" s="8" t="s">
        <v>1037</v>
      </c>
      <c r="O2" s="14">
        <f>SUM(L2:L37)</f>
        <v>5400.2399999999989</v>
      </c>
      <c r="P2" s="14">
        <f>O2*8%</f>
        <v>432.0191999999999</v>
      </c>
      <c r="Q2" s="9">
        <v>0.08</v>
      </c>
      <c r="R2" s="8" t="s">
        <v>1040</v>
      </c>
    </row>
    <row r="3" spans="1:18" x14ac:dyDescent="0.25">
      <c r="A3" s="1">
        <v>18309605</v>
      </c>
      <c r="B3">
        <f>VLOOKUP(A3,'B '!$A$2:$K$620,1,0)</f>
        <v>18309605</v>
      </c>
      <c r="C3">
        <f>VLOOKUP(B3,'B '!$A$2:$K$620,2,0)</f>
        <v>38177</v>
      </c>
      <c r="D3">
        <f>VLOOKUP(B3,'B '!$A$2:$K$620,3,0)</f>
        <v>6629849</v>
      </c>
      <c r="E3">
        <f>VLOOKUP(B3,'B '!$A$2:$K$620,4,0)</f>
        <v>8681875052442</v>
      </c>
      <c r="F3" t="str">
        <f>VLOOKUP(B3,'B '!$A$2:$K$620,5,0)</f>
        <v>Evila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"Ayd" in Natur/ Grau - (H)140 cm</v>
      </c>
      <c r="J3">
        <f>VLOOKUP(B3,'B '!$A$2:$K$620,9,0)</f>
        <v>0</v>
      </c>
      <c r="K3">
        <v>1</v>
      </c>
      <c r="L3">
        <f>VLOOKUP(B3,'B '!$A$2:$K$620,11,0)</f>
        <v>81.22</v>
      </c>
    </row>
    <row r="4" spans="1:18" x14ac:dyDescent="0.25">
      <c r="A4" s="1">
        <v>24380621</v>
      </c>
      <c r="B4">
        <f>VLOOKUP(A4,'B '!$A$2:$K$620,1,0)</f>
        <v>24380621</v>
      </c>
      <c r="C4">
        <f>VLOOKUP(B4,'B '!$A$2:$K$620,2,0)</f>
        <v>44649</v>
      </c>
      <c r="D4">
        <f>VLOOKUP(B4,'B '!$A$2:$K$620,3,0)</f>
        <v>8446430</v>
      </c>
      <c r="E4">
        <f>VLOOKUP(B4,'B '!$A$2:$K$620,4,0)</f>
        <v>8681875052510</v>
      </c>
      <c r="F4" t="str">
        <f>VLOOKUP(B4,'B '!$A$2:$K$620,5,0)</f>
        <v>Evila</v>
      </c>
      <c r="G4" t="str">
        <f>VLOOKUP(B4,'B '!$A$2:$K$620,6,0)</f>
        <v>Hartwaren</v>
      </c>
      <c r="H4" t="str">
        <f>VLOOKUP(B4,'B '!$A$2:$K$620,7,0)</f>
        <v>Lampen &amp; Leuchten</v>
      </c>
      <c r="I4" t="str">
        <f>VLOOKUP(B4,'B '!$A$2:$K$620,8,0)</f>
        <v>Standleuchte "Ayd" in Grau/ Braun - (H)140 cm</v>
      </c>
      <c r="J4">
        <f>VLOOKUP(B4,'B '!$A$2:$K$620,9,0)</f>
        <v>0</v>
      </c>
      <c r="K4">
        <v>1</v>
      </c>
      <c r="L4">
        <f>VLOOKUP(B4,'B '!$A$2:$K$620,11,0)</f>
        <v>87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24380624</v>
      </c>
      <c r="B5">
        <f>VLOOKUP(A5,'B '!$A$2:$K$620,1,0)</f>
        <v>24380624</v>
      </c>
      <c r="C5">
        <f>VLOOKUP(B5,'B '!$A$2:$K$620,2,0)</f>
        <v>44649</v>
      </c>
      <c r="D5">
        <f>VLOOKUP(B5,'B '!$A$2:$K$620,3,0)</f>
        <v>8446433</v>
      </c>
      <c r="E5">
        <f>VLOOKUP(B5,'B '!$A$2:$K$620,4,0)</f>
        <v>8681875052558</v>
      </c>
      <c r="F5" t="str">
        <f>VLOOKUP(B5,'B '!$A$2:$K$620,5,0)</f>
        <v>Evila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Standleuchte "Ayd" in Schwarz/ Braun - (H)140 cm</v>
      </c>
      <c r="J5">
        <f>VLOOKUP(B5,'B '!$A$2:$K$620,9,0)</f>
        <v>0</v>
      </c>
      <c r="K5">
        <v>1</v>
      </c>
      <c r="L5">
        <f>VLOOKUP(B5,'B '!$A$2:$K$620,11,0)</f>
        <v>87</v>
      </c>
      <c r="N5" s="8" t="s">
        <v>1037</v>
      </c>
      <c r="O5" s="14">
        <f>SUM(L2:L37)</f>
        <v>5400.2399999999989</v>
      </c>
      <c r="P5" s="14">
        <f>O5*7%</f>
        <v>378.01679999999993</v>
      </c>
      <c r="Q5" s="9">
        <v>7.4999999999999997E-2</v>
      </c>
      <c r="R5" s="4" t="s">
        <v>1041</v>
      </c>
    </row>
    <row r="6" spans="1:18" x14ac:dyDescent="0.25">
      <c r="A6" s="1">
        <v>24380624</v>
      </c>
      <c r="B6">
        <f>VLOOKUP(A6,'B '!$A$2:$K$620,1,0)</f>
        <v>24380624</v>
      </c>
      <c r="C6">
        <f>VLOOKUP(B6,'B '!$A$2:$K$620,2,0)</f>
        <v>44649</v>
      </c>
      <c r="D6">
        <f>VLOOKUP(B6,'B '!$A$2:$K$620,3,0)</f>
        <v>8446433</v>
      </c>
      <c r="E6">
        <f>VLOOKUP(B6,'B '!$A$2:$K$620,4,0)</f>
        <v>8681875052558</v>
      </c>
      <c r="F6" t="str">
        <f>VLOOKUP(B6,'B '!$A$2:$K$620,5,0)</f>
        <v>Evila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Standleuchte "Ayd" in Schwarz/ Braun - (H)140 cm</v>
      </c>
      <c r="J6">
        <f>VLOOKUP(B6,'B '!$A$2:$K$620,9,0)</f>
        <v>0</v>
      </c>
      <c r="K6">
        <v>1</v>
      </c>
      <c r="L6">
        <f>VLOOKUP(B6,'B '!$A$2:$K$620,11,0)</f>
        <v>87</v>
      </c>
    </row>
    <row r="7" spans="1:18" x14ac:dyDescent="0.25">
      <c r="A7" s="1">
        <v>24380624</v>
      </c>
      <c r="B7">
        <f>VLOOKUP(A7,'B '!$A$2:$K$620,1,0)</f>
        <v>24380624</v>
      </c>
      <c r="C7">
        <f>VLOOKUP(B7,'B '!$A$2:$K$620,2,0)</f>
        <v>44649</v>
      </c>
      <c r="D7">
        <f>VLOOKUP(B7,'B '!$A$2:$K$620,3,0)</f>
        <v>8446433</v>
      </c>
      <c r="E7">
        <f>VLOOKUP(B7,'B '!$A$2:$K$620,4,0)</f>
        <v>8681875052558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"Ayd" in Schwarz/ Braun - (H)140 cm</v>
      </c>
      <c r="J7">
        <f>VLOOKUP(B7,'B '!$A$2:$K$620,9,0)</f>
        <v>0</v>
      </c>
      <c r="K7">
        <v>1</v>
      </c>
      <c r="L7">
        <f>VLOOKUP(B7,'B '!$A$2:$K$620,11,0)</f>
        <v>87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3" t="s">
        <v>1039</v>
      </c>
    </row>
    <row r="8" spans="1:18" x14ac:dyDescent="0.25">
      <c r="A8" s="1">
        <v>27596560</v>
      </c>
      <c r="B8">
        <f>VLOOKUP(A8,'B '!$A$2:$K$620,1,0)</f>
        <v>27596560</v>
      </c>
      <c r="C8">
        <f>VLOOKUP(B8,'B '!$A$2:$K$620,2,0)</f>
        <v>49346</v>
      </c>
      <c r="D8">
        <f>VLOOKUP(B8,'B '!$A$2:$K$620,3,0)</f>
        <v>9425428</v>
      </c>
      <c r="E8">
        <f>VLOOKUP(B8,'B '!$A$2:$K$620,4,0)</f>
        <v>3760093543248</v>
      </c>
      <c r="F8" t="str">
        <f>VLOOKUP(B8,'B '!$A$2:$K$620,5,0)</f>
        <v>lumisky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Außenleuchte "Boheme" in Grau/ Natur - (H)150 cm</v>
      </c>
      <c r="J8">
        <f>VLOOKUP(B8,'B '!$A$2:$K$620,9,0)</f>
        <v>0</v>
      </c>
      <c r="K8">
        <v>1</v>
      </c>
      <c r="L8">
        <f>VLOOKUP(B8,'B '!$A$2:$K$620,11,0)</f>
        <v>369</v>
      </c>
      <c r="N8" s="8" t="s">
        <v>1037</v>
      </c>
      <c r="O8" s="14">
        <f>SUM(L2:L37)</f>
        <v>5400.2399999999989</v>
      </c>
      <c r="P8" s="14">
        <f>O8*6.5%</f>
        <v>351.01559999999995</v>
      </c>
      <c r="Q8" s="9">
        <v>6.5000000000000002E-2</v>
      </c>
      <c r="R8" s="4" t="s">
        <v>1042</v>
      </c>
    </row>
    <row r="9" spans="1:18" x14ac:dyDescent="0.25">
      <c r="A9" s="1">
        <v>19328181</v>
      </c>
      <c r="B9">
        <f>VLOOKUP(A9,'B '!$A$2:$K$620,1,0)</f>
        <v>19328181</v>
      </c>
      <c r="C9">
        <f>VLOOKUP(B9,'B '!$A$2:$K$620,2,0)</f>
        <v>34011</v>
      </c>
      <c r="D9">
        <f>VLOOKUP(B9,'B '!$A$2:$K$620,3,0)</f>
        <v>6935144</v>
      </c>
      <c r="E9">
        <f>VLOOKUP(B9,'B '!$A$2:$K$620,4,0)</f>
        <v>3664944060123</v>
      </c>
      <c r="F9" t="str">
        <f>VLOOKUP(B9,'B '!$A$2:$K$620,5,0)</f>
        <v>DOCK avenue</v>
      </c>
      <c r="G9" t="str">
        <f>VLOOKUP(B9,'B '!$A$2:$K$620,6,0)</f>
        <v>Hartwaren</v>
      </c>
      <c r="H9" t="str">
        <f>VLOOKUP(B9,'B '!$A$2:$K$620,7,0)</f>
        <v>Möbel</v>
      </c>
      <c r="I9" t="str">
        <f>VLOOKUP(B9,'B '!$A$2:$K$620,8,0)</f>
        <v>Beistelltisch in Schwarz/ Natur - (H)48 x Ø 41 cm</v>
      </c>
      <c r="J9">
        <f>VLOOKUP(B9,'B '!$A$2:$K$620,9,0)</f>
        <v>0</v>
      </c>
      <c r="K9">
        <v>1</v>
      </c>
      <c r="L9">
        <f>VLOOKUP(B9,'B '!$A$2:$K$620,11,0)</f>
        <v>87.8</v>
      </c>
    </row>
    <row r="10" spans="1:18" x14ac:dyDescent="0.25">
      <c r="A10" s="1">
        <v>21632626</v>
      </c>
      <c r="B10">
        <f>VLOOKUP(A10,'B '!$A$2:$K$620,1,0)</f>
        <v>21632626</v>
      </c>
      <c r="C10">
        <f>VLOOKUP(B10,'B '!$A$2:$K$620,2,0)</f>
        <v>42821</v>
      </c>
      <c r="D10">
        <f>VLOOKUP(B10,'B '!$A$2:$K$620,3,0)</f>
        <v>7604141</v>
      </c>
      <c r="E10">
        <f>VLOOKUP(B10,'B '!$A$2:$K$620,4,0)</f>
        <v>3301041190895</v>
      </c>
      <c r="F10" t="str">
        <f>VLOOKUP(B10,'B '!$A$2:$K$620,5,0)</f>
        <v>MGM</v>
      </c>
      <c r="G10" t="str">
        <f>VLOOKUP(B10,'B '!$A$2:$K$620,6,0)</f>
        <v>Hartwaren</v>
      </c>
      <c r="H10" t="str">
        <f>VLOOKUP(B10,'B '!$A$2:$K$620,7,0)</f>
        <v>Kinderwagen und Co</v>
      </c>
      <c r="I10" t="str">
        <f>VLOOKUP(B10,'B '!$A$2:$K$620,8,0)</f>
        <v>Kart - ab 5 Jahren</v>
      </c>
      <c r="J10">
        <f>VLOOKUP(B10,'B '!$A$2:$K$620,9,0)</f>
        <v>0</v>
      </c>
      <c r="K10">
        <v>1</v>
      </c>
      <c r="L10">
        <f>VLOOKUP(B10,'B '!$A$2:$K$620,11,0)</f>
        <v>189</v>
      </c>
    </row>
    <row r="11" spans="1:18" x14ac:dyDescent="0.25">
      <c r="A11" s="1">
        <v>20042960</v>
      </c>
      <c r="B11">
        <f>VLOOKUP(A11,'B '!$A$2:$K$620,1,0)</f>
        <v>20042960</v>
      </c>
      <c r="C11">
        <f>VLOOKUP(B11,'B '!$A$2:$K$620,2,0)</f>
        <v>40454</v>
      </c>
      <c r="D11">
        <f>VLOOKUP(B11,'B '!$A$2:$K$620,3,0)</f>
        <v>7143517</v>
      </c>
      <c r="E11">
        <f>VLOOKUP(B11,'B '!$A$2:$K$620,4,0)</f>
        <v>3664944080374</v>
      </c>
      <c r="F11" t="str">
        <f>VLOOKUP(B11,'B '!$A$2:$K$620,5,0)</f>
        <v>InArt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Servierwagen in Hellbraun/ Schwarz - (B)68 x (H)80 x (T)39 cm</v>
      </c>
      <c r="J11">
        <f>VLOOKUP(B11,'B '!$A$2:$K$620,9,0)</f>
        <v>0</v>
      </c>
      <c r="K11">
        <v>1</v>
      </c>
      <c r="L11">
        <f>VLOOKUP(B11,'B '!$A$2:$K$620,11,0)</f>
        <v>112.5</v>
      </c>
    </row>
    <row r="12" spans="1:18" x14ac:dyDescent="0.25">
      <c r="A12" s="1">
        <v>29638116</v>
      </c>
      <c r="B12">
        <f>VLOOKUP(A12,'B '!$A$2:$K$620,1,0)</f>
        <v>29638116</v>
      </c>
      <c r="C12">
        <f>VLOOKUP(B12,'B '!$A$2:$K$620,2,0)</f>
        <v>62269</v>
      </c>
      <c r="D12">
        <f>VLOOKUP(B12,'B '!$A$2:$K$620,3,0)</f>
        <v>10012549</v>
      </c>
      <c r="E12">
        <f>VLOOKUP(B12,'B '!$A$2:$K$620,4,0)</f>
        <v>7029774000613</v>
      </c>
      <c r="F12" t="str">
        <f>VLOOKUP(B12,'B '!$A$2:$K$620,5,0)</f>
        <v>Hamax</v>
      </c>
      <c r="G12" t="str">
        <f>VLOOKUP(B12,'B '!$A$2:$K$620,6,0)</f>
        <v>Hartwaren</v>
      </c>
      <c r="H12" t="str">
        <f>VLOOKUP(B12,'B '!$A$2:$K$620,7,0)</f>
        <v>Freizeit und Sport</v>
      </c>
      <c r="I12" t="str">
        <f>VLOOKUP(B12,'B '!$A$2:$K$620,8,0)</f>
        <v>Multifunktionsanhänger "Outback One" in Anthrazit/ Schwarz</v>
      </c>
      <c r="J12">
        <f>VLOOKUP(B12,'B '!$A$2:$K$620,9,0)</f>
        <v>0</v>
      </c>
      <c r="K12">
        <v>1</v>
      </c>
      <c r="L12">
        <f>VLOOKUP(B12,'B '!$A$2:$K$620,11,0)</f>
        <v>849</v>
      </c>
    </row>
    <row r="13" spans="1:18" x14ac:dyDescent="0.25">
      <c r="A13" s="1">
        <v>20995222</v>
      </c>
      <c r="B13">
        <f>VLOOKUP(A13,'B '!$A$2:$K$620,1,0)</f>
        <v>20995222</v>
      </c>
      <c r="C13">
        <f>VLOOKUP(B13,'B '!$A$2:$K$620,2,0)</f>
        <v>41849</v>
      </c>
      <c r="D13">
        <f>VLOOKUP(B13,'B '!$A$2:$K$620,3,0)</f>
        <v>7424734</v>
      </c>
      <c r="E13">
        <f>VLOOKUP(B13,'B '!$A$2:$K$620,4,0)</f>
        <v>3664944077916</v>
      </c>
      <c r="F13" t="str">
        <f>VLOOKUP(B13,'B '!$A$2:$K$620,5,0)</f>
        <v>THE HOME DECO FACTORY</v>
      </c>
      <c r="G13" t="str">
        <f>VLOOKUP(B13,'B '!$A$2:$K$620,6,0)</f>
        <v>Hartwaren</v>
      </c>
      <c r="H13" t="str">
        <f>VLOOKUP(B13,'B '!$A$2:$K$620,7,0)</f>
        <v>Möbel</v>
      </c>
      <c r="I13" t="str">
        <f>VLOOKUP(B13,'B '!$A$2:$K$620,8,0)</f>
        <v>2er-Set: Barhocker "Isak" in Schwarz - (H)104 cm</v>
      </c>
      <c r="J13">
        <f>VLOOKUP(B13,'B '!$A$2:$K$620,9,0)</f>
        <v>0</v>
      </c>
      <c r="K13">
        <v>1</v>
      </c>
      <c r="L13">
        <f>VLOOKUP(B13,'B '!$A$2:$K$620,11,0)</f>
        <v>198</v>
      </c>
    </row>
    <row r="14" spans="1:18" x14ac:dyDescent="0.25">
      <c r="A14" s="1">
        <v>20074670</v>
      </c>
      <c r="B14">
        <f>VLOOKUP(A14,'B '!$A$2:$K$620,1,0)</f>
        <v>20074670</v>
      </c>
      <c r="C14">
        <f>VLOOKUP(B14,'B '!$A$2:$K$620,2,0)</f>
        <v>40451</v>
      </c>
      <c r="D14">
        <f>VLOOKUP(B14,'B '!$A$2:$K$620,3,0)</f>
        <v>7152212</v>
      </c>
      <c r="E14">
        <f>VLOOKUP(B14,'B '!$A$2:$K$620,4,0)</f>
        <v>8681875268089</v>
      </c>
      <c r="F14" t="str">
        <f>VLOOKUP(B14,'B '!$A$2:$K$620,5,0)</f>
        <v>Evila</v>
      </c>
      <c r="G14" t="str">
        <f>VLOOKUP(B14,'B '!$A$2:$K$620,6,0)</f>
        <v>Hartwaren</v>
      </c>
      <c r="H14" t="str">
        <f>VLOOKUP(B14,'B '!$A$2:$K$620,7,0)</f>
        <v>Bad</v>
      </c>
      <c r="I14" t="str">
        <f>VLOOKUP(B14,'B '!$A$2:$K$620,8,0)</f>
        <v>Badschrank "Calencia" in Weiß - (B)19 x (H)55 x (T)60 cm</v>
      </c>
      <c r="J14">
        <f>VLOOKUP(B14,'B '!$A$2:$K$620,9,0)</f>
        <v>0</v>
      </c>
      <c r="K14">
        <v>1</v>
      </c>
      <c r="L14">
        <f>VLOOKUP(B14,'B '!$A$2:$K$620,11,0)</f>
        <v>456.91</v>
      </c>
    </row>
    <row r="15" spans="1:18" x14ac:dyDescent="0.25">
      <c r="A15" s="1">
        <v>17842538</v>
      </c>
      <c r="B15">
        <f>VLOOKUP(A15,'B '!$A$2:$K$620,1,0)</f>
        <v>17842538</v>
      </c>
      <c r="C15">
        <f>VLOOKUP(B15,'B '!$A$2:$K$620,2,0)</f>
        <v>37280</v>
      </c>
      <c r="D15">
        <f>VLOOKUP(B15,'B '!$A$2:$K$620,3,0)</f>
        <v>6494487</v>
      </c>
      <c r="E15">
        <f>VLOOKUP(B15,'B '!$A$2:$K$620,4,0)</f>
        <v>3760119732854</v>
      </c>
      <c r="F15" t="str">
        <f>VLOOKUP(B15,'B '!$A$2:$K$620,5,0)</f>
        <v>lumisky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LED-Dekoleuchte "Bobby" mit Farbwechsel - Ø 50 cm</v>
      </c>
      <c r="J15">
        <f>VLOOKUP(B15,'B '!$A$2:$K$620,9,0)</f>
        <v>0</v>
      </c>
      <c r="K15">
        <v>1</v>
      </c>
      <c r="L15">
        <f>VLOOKUP(B15,'B '!$A$2:$K$620,11,0)</f>
        <v>141</v>
      </c>
    </row>
    <row r="16" spans="1:18" x14ac:dyDescent="0.25">
      <c r="A16" s="1">
        <v>27596989</v>
      </c>
      <c r="B16">
        <f>VLOOKUP(A16,'B '!$A$2:$K$620,1,0)</f>
        <v>27596989</v>
      </c>
      <c r="C16">
        <f>VLOOKUP(B16,'B '!$A$2:$K$620,2,0)</f>
        <v>49346</v>
      </c>
      <c r="D16">
        <f>VLOOKUP(B16,'B '!$A$2:$K$620,3,0)</f>
        <v>9425857</v>
      </c>
      <c r="E16">
        <f>VLOOKUP(B16,'B '!$A$2:$K$620,4,0)</f>
        <v>3760093543941</v>
      </c>
      <c r="F16" t="str">
        <f>VLOOKUP(B16,'B '!$A$2:$K$620,5,0)</f>
        <v>lumisky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LED-Solarleuchte "Willy" in Schwarz - (H)49 cm</v>
      </c>
      <c r="J16">
        <f>VLOOKUP(B16,'B '!$A$2:$K$620,9,0)</f>
        <v>0</v>
      </c>
      <c r="K16">
        <v>1</v>
      </c>
      <c r="L16">
        <f>VLOOKUP(B16,'B '!$A$2:$K$620,11,0)</f>
        <v>149</v>
      </c>
    </row>
    <row r="17" spans="1:12" x14ac:dyDescent="0.25">
      <c r="A17" s="1">
        <v>27596989</v>
      </c>
      <c r="B17">
        <f>VLOOKUP(A17,'B '!$A$2:$K$620,1,0)</f>
        <v>27596989</v>
      </c>
      <c r="C17">
        <f>VLOOKUP(B17,'B '!$A$2:$K$620,2,0)</f>
        <v>49346</v>
      </c>
      <c r="D17">
        <f>VLOOKUP(B17,'B '!$A$2:$K$620,3,0)</f>
        <v>9425857</v>
      </c>
      <c r="E17">
        <f>VLOOKUP(B17,'B '!$A$2:$K$620,4,0)</f>
        <v>3760093543941</v>
      </c>
      <c r="F17" t="str">
        <f>VLOOKUP(B17,'B '!$A$2:$K$620,5,0)</f>
        <v>lumisky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LED-Solarleuchte "Willy" in Schwarz - (H)49 cm</v>
      </c>
      <c r="J17">
        <f>VLOOKUP(B17,'B '!$A$2:$K$620,9,0)</f>
        <v>0</v>
      </c>
      <c r="K17">
        <v>1</v>
      </c>
      <c r="L17">
        <f>VLOOKUP(B17,'B '!$A$2:$K$620,11,0)</f>
        <v>149</v>
      </c>
    </row>
    <row r="18" spans="1:12" x14ac:dyDescent="0.25">
      <c r="A18" s="1">
        <v>27596989</v>
      </c>
      <c r="B18">
        <f>VLOOKUP(A18,'B '!$A$2:$K$620,1,0)</f>
        <v>27596989</v>
      </c>
      <c r="C18">
        <f>VLOOKUP(B18,'B '!$A$2:$K$620,2,0)</f>
        <v>49346</v>
      </c>
      <c r="D18">
        <f>VLOOKUP(B18,'B '!$A$2:$K$620,3,0)</f>
        <v>9425857</v>
      </c>
      <c r="E18">
        <f>VLOOKUP(B18,'B '!$A$2:$K$620,4,0)</f>
        <v>3760093543941</v>
      </c>
      <c r="F18" t="str">
        <f>VLOOKUP(B18,'B '!$A$2:$K$620,5,0)</f>
        <v>lumisky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LED-Solarleuchte "Willy" in Schwarz - (H)49 cm</v>
      </c>
      <c r="J18">
        <f>VLOOKUP(B18,'B '!$A$2:$K$620,9,0)</f>
        <v>0</v>
      </c>
      <c r="K18">
        <v>1</v>
      </c>
      <c r="L18">
        <f>VLOOKUP(B18,'B '!$A$2:$K$620,11,0)</f>
        <v>149</v>
      </c>
    </row>
    <row r="19" spans="1:12" x14ac:dyDescent="0.25">
      <c r="A19" s="1">
        <v>27596989</v>
      </c>
      <c r="B19">
        <f>VLOOKUP(A19,'B '!$A$2:$K$620,1,0)</f>
        <v>27596989</v>
      </c>
      <c r="C19">
        <f>VLOOKUP(B19,'B '!$A$2:$K$620,2,0)</f>
        <v>49346</v>
      </c>
      <c r="D19">
        <f>VLOOKUP(B19,'B '!$A$2:$K$620,3,0)</f>
        <v>9425857</v>
      </c>
      <c r="E19">
        <f>VLOOKUP(B19,'B '!$A$2:$K$620,4,0)</f>
        <v>3760093543941</v>
      </c>
      <c r="F19" t="str">
        <f>VLOOKUP(B19,'B '!$A$2:$K$620,5,0)</f>
        <v>lumisky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LED-Solarleuchte "Willy" in Schwarz - (H)49 cm</v>
      </c>
      <c r="J19">
        <f>VLOOKUP(B19,'B '!$A$2:$K$620,9,0)</f>
        <v>0</v>
      </c>
      <c r="K19">
        <v>1</v>
      </c>
      <c r="L19">
        <f>VLOOKUP(B19,'B '!$A$2:$K$620,11,0)</f>
        <v>149</v>
      </c>
    </row>
    <row r="20" spans="1:12" x14ac:dyDescent="0.25">
      <c r="A20" s="1">
        <v>20888375</v>
      </c>
      <c r="B20">
        <f>VLOOKUP(A20,'B '!$A$2:$K$620,1,0)</f>
        <v>20888375</v>
      </c>
      <c r="C20">
        <f>VLOOKUP(B20,'B '!$A$2:$K$620,2,0)</f>
        <v>43214</v>
      </c>
      <c r="D20">
        <f>VLOOKUP(B20,'B '!$A$2:$K$620,3,0)</f>
        <v>7392550</v>
      </c>
      <c r="E20">
        <f>VLOOKUP(B20,'B '!$A$2:$K$620,4,0)</f>
        <v>8004976624842</v>
      </c>
      <c r="F20" t="str">
        <f>VLOOKUP(B20,'B '!$A$2:$K$620,5,0)</f>
        <v>Trendy Kitchen by EXCÉLSA</v>
      </c>
      <c r="G20" t="str">
        <f>VLOOKUP(B20,'B '!$A$2:$K$620,6,0)</f>
        <v>Hartwaren</v>
      </c>
      <c r="H20" t="str">
        <f>VLOOKUP(B20,'B '!$A$2:$K$620,7,0)</f>
        <v>Gedeckter Tisch</v>
      </c>
      <c r="I20" t="str">
        <f>VLOOKUP(B20,'B '!$A$2:$K$620,8,0)</f>
        <v>Trendy Kitchen by EXCÉLSA Geschirr  in bunt</v>
      </c>
      <c r="J20">
        <f>VLOOKUP(B20,'B '!$A$2:$K$620,9,0)</f>
        <v>0</v>
      </c>
      <c r="K20">
        <v>1</v>
      </c>
      <c r="L20">
        <f>VLOOKUP(B20,'B '!$A$2:$K$620,11,0)</f>
        <v>154</v>
      </c>
    </row>
    <row r="21" spans="1:12" x14ac:dyDescent="0.25">
      <c r="A21" s="1">
        <v>17688800</v>
      </c>
      <c r="B21">
        <f>VLOOKUP(A21,'B '!$A$2:$K$620,1,0)</f>
        <v>17688800</v>
      </c>
      <c r="C21">
        <f>VLOOKUP(B21,'B '!$A$2:$K$620,2,0)</f>
        <v>37427</v>
      </c>
      <c r="D21">
        <f>VLOOKUP(B21,'B '!$A$2:$K$620,3,0)</f>
        <v>6458065</v>
      </c>
      <c r="E21">
        <f>VLOOKUP(B21,'B '!$A$2:$K$620,4,0)</f>
        <v>5711938029906</v>
      </c>
      <c r="F21" t="str">
        <f>VLOOKUP(B21,'B '!$A$2:$K$620,5,0)</f>
        <v>LEGO</v>
      </c>
      <c r="G21" t="str">
        <f>VLOOKUP(B21,'B '!$A$2:$K$620,6,0)</f>
        <v>Hartwaren</v>
      </c>
      <c r="H21" t="str">
        <f>VLOOKUP(B21,'B '!$A$2:$K$620,7,0)</f>
        <v>Haushaltswaren</v>
      </c>
      <c r="I21" t="str">
        <f>VLOOKUP(B21,'B '!$A$2:$K$620,8,0)</f>
        <v>Schubladenbox "Brick 8" in Hellblau - (B)50 x (H)18 x (T)25 cm</v>
      </c>
      <c r="J21">
        <f>VLOOKUP(B21,'B '!$A$2:$K$620,9,0)</f>
        <v>0</v>
      </c>
      <c r="K21">
        <f>VLOOKUP(B21,'B '!$A$2:$K$620,10,0)</f>
        <v>1</v>
      </c>
      <c r="L21">
        <f>VLOOKUP(B21,'B '!$A$2:$K$620,11,0)</f>
        <v>47.99</v>
      </c>
    </row>
    <row r="22" spans="1:12" x14ac:dyDescent="0.25">
      <c r="A22" s="1">
        <v>28361092</v>
      </c>
      <c r="B22">
        <f>VLOOKUP(A22,'B '!$A$2:$K$620,1,0)</f>
        <v>28361092</v>
      </c>
      <c r="C22">
        <f>VLOOKUP(B22,'B '!$A$2:$K$620,2,0)</f>
        <v>48759</v>
      </c>
      <c r="D22">
        <f>VLOOKUP(B22,'B '!$A$2:$K$620,3,0)</f>
        <v>9648313</v>
      </c>
      <c r="E22">
        <f>VLOOKUP(B22,'B '!$A$2:$K$620,4,0)</f>
        <v>8681875565553</v>
      </c>
      <c r="F22" t="str">
        <f>VLOOKUP(B22,'B '!$A$2:$K$620,5,0)</f>
        <v>ABERTO DESIGN</v>
      </c>
      <c r="G22" t="str">
        <f>VLOOKUP(B22,'B '!$A$2:$K$620,6,0)</f>
        <v>Hartwaren</v>
      </c>
      <c r="H22" t="str">
        <f>VLOOKUP(B22,'B '!$A$2:$K$620,7,0)</f>
        <v>Deko</v>
      </c>
      <c r="I22" t="str">
        <f>VLOOKUP(B22,'B '!$A$2:$K$620,8,0)</f>
        <v>3er-Set: Gerahmte Kunstdrucke "TAH106" - (B)50 x (H)50 cm</v>
      </c>
      <c r="J22">
        <f>VLOOKUP(B22,'B '!$A$2:$K$620,9,0)</f>
        <v>0</v>
      </c>
      <c r="K22">
        <v>1</v>
      </c>
      <c r="L22">
        <f>VLOOKUP(B22,'B '!$A$2:$K$620,11,0)</f>
        <v>364.98</v>
      </c>
    </row>
    <row r="23" spans="1:12" x14ac:dyDescent="0.25">
      <c r="A23" s="1">
        <v>19328125</v>
      </c>
      <c r="B23">
        <f>VLOOKUP(A23,'B '!$A$2:$K$620,1,0)</f>
        <v>19328125</v>
      </c>
      <c r="C23">
        <f>VLOOKUP(B23,'B '!$A$2:$K$620,2,0)</f>
        <v>34011</v>
      </c>
      <c r="D23">
        <f>VLOOKUP(B23,'B '!$A$2:$K$620,3,0)</f>
        <v>6935088</v>
      </c>
      <c r="E23">
        <f>VLOOKUP(B23,'B '!$A$2:$K$620,4,0)</f>
        <v>3664944071068</v>
      </c>
      <c r="F23" t="str">
        <f>VLOOKUP(B23,'B '!$A$2:$K$620,5,0)</f>
        <v>Ethnical Life</v>
      </c>
      <c r="G23" t="str">
        <f>VLOOKUP(B23,'B '!$A$2:$K$620,6,0)</f>
        <v>Hartwaren</v>
      </c>
      <c r="H23" t="str">
        <f>VLOOKUP(B23,'B '!$A$2:$K$620,7,0)</f>
        <v>Deko</v>
      </c>
      <c r="I23" t="str">
        <f>VLOOKUP(B23,'B '!$A$2:$K$620,8,0)</f>
        <v>Wandspiegel in Schwarz - (B)50 x (H)50 x (T)3 cm</v>
      </c>
      <c r="J23">
        <f>VLOOKUP(B23,'B '!$A$2:$K$620,9,0)</f>
        <v>0</v>
      </c>
      <c r="K23">
        <v>1</v>
      </c>
      <c r="L23">
        <f>VLOOKUP(B23,'B '!$A$2:$K$620,11,0)</f>
        <v>40.299999999999997</v>
      </c>
    </row>
    <row r="24" spans="1:12" x14ac:dyDescent="0.25">
      <c r="A24" s="1">
        <v>27596959</v>
      </c>
      <c r="B24">
        <f>VLOOKUP(A24,'B '!$A$2:$K$620,1,0)</f>
        <v>27596959</v>
      </c>
      <c r="C24">
        <f>VLOOKUP(B24,'B '!$A$2:$K$620,2,0)</f>
        <v>49346</v>
      </c>
      <c r="D24">
        <f>VLOOKUP(B24,'B '!$A$2:$K$620,3,0)</f>
        <v>9425827</v>
      </c>
      <c r="E24">
        <f>VLOOKUP(B24,'B '!$A$2:$K$620,4,0)</f>
        <v>3760093545761</v>
      </c>
      <c r="F24" t="str">
        <f>VLOOKUP(B24,'B '!$A$2:$K$620,5,0)</f>
        <v>lumisky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LED-Solarleuchte "Ko Samuy" in Natur - Ø 34 cm</v>
      </c>
      <c r="J24">
        <f>VLOOKUP(B24,'B '!$A$2:$K$620,9,0)</f>
        <v>0</v>
      </c>
      <c r="K24">
        <v>1</v>
      </c>
      <c r="L24">
        <f>VLOOKUP(B24,'B '!$A$2:$K$620,11,0)</f>
        <v>269</v>
      </c>
    </row>
    <row r="25" spans="1:12" x14ac:dyDescent="0.25">
      <c r="A25" s="1">
        <v>27596989</v>
      </c>
      <c r="B25">
        <f>VLOOKUP(A25,'B '!$A$2:$K$620,1,0)</f>
        <v>27596989</v>
      </c>
      <c r="C25">
        <f>VLOOKUP(B25,'B '!$A$2:$K$620,2,0)</f>
        <v>49346</v>
      </c>
      <c r="D25">
        <f>VLOOKUP(B25,'B '!$A$2:$K$620,3,0)</f>
        <v>9425857</v>
      </c>
      <c r="E25">
        <f>VLOOKUP(B25,'B '!$A$2:$K$620,4,0)</f>
        <v>3760093543941</v>
      </c>
      <c r="F25" t="str">
        <f>VLOOKUP(B25,'B '!$A$2:$K$620,5,0)</f>
        <v>lumisky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LED-Solarleuchte "Willy" in Schwarz - (H)49 cm</v>
      </c>
      <c r="J25">
        <f>VLOOKUP(B25,'B '!$A$2:$K$620,9,0)</f>
        <v>0</v>
      </c>
      <c r="K25">
        <v>1</v>
      </c>
      <c r="L25">
        <f>VLOOKUP(B25,'B '!$A$2:$K$620,11,0)</f>
        <v>149</v>
      </c>
    </row>
    <row r="26" spans="1:12" x14ac:dyDescent="0.25">
      <c r="A26" s="1">
        <v>19252237</v>
      </c>
      <c r="B26">
        <f>VLOOKUP(A26,'B '!$A$2:$K$620,1,0)</f>
        <v>19252237</v>
      </c>
      <c r="C26">
        <f>VLOOKUP(B26,'B '!$A$2:$K$620,2,0)</f>
        <v>33723</v>
      </c>
      <c r="D26">
        <f>VLOOKUP(B26,'B '!$A$2:$K$620,3,0)</f>
        <v>6914363</v>
      </c>
      <c r="E26">
        <f>VLOOKUP(B26,'B '!$A$2:$K$620,4,0)</f>
        <v>8004976603281</v>
      </c>
      <c r="F26" t="str">
        <f>VLOOKUP(B26,'B '!$A$2:$K$620,5,0)</f>
        <v>Trendy Kitchen by EXCÉLSA</v>
      </c>
      <c r="G26" t="str">
        <f>VLOOKUP(B26,'B '!$A$2:$K$620,6,0)</f>
        <v>Hartwaren</v>
      </c>
      <c r="H26" t="str">
        <f>VLOOKUP(B26,'B '!$A$2:$K$620,7,0)</f>
        <v>Gedeckter Tisch</v>
      </c>
      <c r="I26" t="str">
        <f>VLOOKUP(B26,'B '!$A$2:$K$620,8,0)</f>
        <v>18tlg. Tafelservice in Weiß/ Grün/ Gelb</v>
      </c>
      <c r="J26">
        <f>VLOOKUP(B26,'B '!$A$2:$K$620,9,0)</f>
        <v>0</v>
      </c>
      <c r="K26">
        <f>VLOOKUP(B26,'B '!$A$2:$K$620,10,0)</f>
        <v>1</v>
      </c>
      <c r="L26">
        <f>VLOOKUP(B26,'B '!$A$2:$K$620,11,0)</f>
        <v>95.6</v>
      </c>
    </row>
    <row r="27" spans="1:12" x14ac:dyDescent="0.25">
      <c r="A27" s="1">
        <v>19252201</v>
      </c>
      <c r="B27">
        <f>VLOOKUP(A27,'B '!$A$2:$K$620,1,0)</f>
        <v>19252201</v>
      </c>
      <c r="C27">
        <f>VLOOKUP(B27,'B '!$A$2:$K$620,2,0)</f>
        <v>33723</v>
      </c>
      <c r="D27">
        <f>VLOOKUP(B27,'B '!$A$2:$K$620,3,0)</f>
        <v>6914327</v>
      </c>
      <c r="E27">
        <f>VLOOKUP(B27,'B '!$A$2:$K$620,4,0)</f>
        <v>8004976615369</v>
      </c>
      <c r="F27" t="str">
        <f>VLOOKUP(B27,'B '!$A$2:$K$620,5,0)</f>
        <v>Trendy Kitchen by EXCÉLSA</v>
      </c>
      <c r="G27" t="str">
        <f>VLOOKUP(B27,'B '!$A$2:$K$620,6,0)</f>
        <v>Hartwaren</v>
      </c>
      <c r="H27" t="str">
        <f>VLOOKUP(B27,'B '!$A$2:$K$620,7,0)</f>
        <v>Gedeckter Tisch</v>
      </c>
      <c r="I27" t="str">
        <f>VLOOKUP(B27,'B '!$A$2:$K$620,8,0)</f>
        <v>18tlg. Tafelservice in Schwarz/ Grau/ Weiß</v>
      </c>
      <c r="J27">
        <f>VLOOKUP(B27,'B '!$A$2:$K$620,9,0)</f>
        <v>0</v>
      </c>
      <c r="K27">
        <v>1</v>
      </c>
      <c r="L27">
        <f>VLOOKUP(B27,'B '!$A$2:$K$620,11,0)</f>
        <v>122.4</v>
      </c>
    </row>
    <row r="28" spans="1:12" x14ac:dyDescent="0.25">
      <c r="A28" s="1">
        <v>25551254</v>
      </c>
      <c r="B28">
        <f>VLOOKUP(A28,'B '!$A$2:$K$620,1,0)</f>
        <v>25551254</v>
      </c>
      <c r="C28">
        <f>VLOOKUP(B28,'B '!$A$2:$K$620,2,0)</f>
        <v>46038</v>
      </c>
      <c r="D28">
        <f>VLOOKUP(B28,'B '!$A$2:$K$620,3,0)</f>
        <v>8797004</v>
      </c>
      <c r="E28">
        <f>VLOOKUP(B28,'B '!$A$2:$K$620,4,0)</f>
        <v>6941057417875</v>
      </c>
      <c r="F28" t="str">
        <f>VLOOKUP(B28,'B '!$A$2:$K$620,5,0)</f>
        <v>Intex</v>
      </c>
      <c r="G28" t="str">
        <f>VLOOKUP(B28,'B '!$A$2:$K$620,6,0)</f>
        <v>Hartwaren</v>
      </c>
      <c r="H28" t="str">
        <f>VLOOKUP(B28,'B '!$A$2:$K$620,7,0)</f>
        <v>Freizeit und Sport</v>
      </c>
      <c r="I28" t="str">
        <f>VLOOKUP(B28,'B '!$A$2:$K$620,8,0)</f>
        <v>Planschbecken/ Spielcenter "Gator" - ab 2 Jahren</v>
      </c>
      <c r="J28">
        <f>VLOOKUP(B28,'B '!$A$2:$K$620,9,0)</f>
        <v>0</v>
      </c>
      <c r="K28">
        <v>1</v>
      </c>
      <c r="L28">
        <f>VLOOKUP(B28,'B '!$A$2:$K$620,11,0)</f>
        <v>49.99</v>
      </c>
    </row>
    <row r="29" spans="1:12" x14ac:dyDescent="0.25">
      <c r="A29" s="1">
        <v>20512547</v>
      </c>
      <c r="B29">
        <f>VLOOKUP(A29,'B '!$A$2:$K$620,1,0)</f>
        <v>20512547</v>
      </c>
      <c r="C29">
        <f>VLOOKUP(B29,'B '!$A$2:$K$620,2,0)</f>
        <v>41848</v>
      </c>
      <c r="D29">
        <f>VLOOKUP(B29,'B '!$A$2:$K$620,3,0)</f>
        <v>7289151</v>
      </c>
      <c r="E29">
        <f>VLOOKUP(B29,'B '!$A$2:$K$620,4,0)</f>
        <v>3664944092575</v>
      </c>
      <c r="F29" t="str">
        <f>VLOOKUP(B29,'B '!$A$2:$K$620,5,0)</f>
        <v>Ethnical Life</v>
      </c>
      <c r="G29" t="str">
        <f>VLOOKUP(B29,'B '!$A$2:$K$620,6,0)</f>
        <v>Hartwaren</v>
      </c>
      <c r="H29" t="str">
        <f>VLOOKUP(B29,'B '!$A$2:$K$620,7,0)</f>
        <v>Deko</v>
      </c>
      <c r="I29" t="str">
        <f>VLOOKUP(B29,'B '!$A$2:$K$620,8,0)</f>
        <v>Dekovase in Schwarz/ Bambus - (H)60 x Ø 24 cm</v>
      </c>
      <c r="J29">
        <f>VLOOKUP(B29,'B '!$A$2:$K$620,9,0)</f>
        <v>0</v>
      </c>
      <c r="K29">
        <v>1</v>
      </c>
      <c r="L29">
        <f>VLOOKUP(B29,'B '!$A$2:$K$620,11,0)</f>
        <v>50</v>
      </c>
    </row>
    <row r="30" spans="1:12" x14ac:dyDescent="0.25">
      <c r="A30" s="1">
        <v>21809265</v>
      </c>
      <c r="B30">
        <f>VLOOKUP(A30,'B '!$A$2:$K$620,1,0)</f>
        <v>21809265</v>
      </c>
      <c r="C30">
        <f>VLOOKUP(B30,'B '!$A$2:$K$620,2,0)</f>
        <v>45400</v>
      </c>
      <c r="D30">
        <f>VLOOKUP(B30,'B '!$A$2:$K$620,3,0)</f>
        <v>7658043</v>
      </c>
      <c r="E30">
        <f>VLOOKUP(B30,'B '!$A$2:$K$620,4,0)</f>
        <v>100000388559</v>
      </c>
      <c r="F30" t="str">
        <f>VLOOKUP(B30,'B '!$A$2:$K$620,5,0)</f>
        <v>Magenta Home</v>
      </c>
      <c r="G30" t="str">
        <f>VLOOKUP(B30,'B '!$A$2:$K$620,6,0)</f>
        <v>Hartwaren</v>
      </c>
      <c r="H30" t="str">
        <f>VLOOKUP(B30,'B '!$A$2:$K$620,7,0)</f>
        <v>Deko</v>
      </c>
      <c r="I30" t="str">
        <f>VLOOKUP(B30,'B '!$A$2:$K$620,8,0)</f>
        <v>Gerahmtes Bild - (B)40 x (H)40 x (T)3 cm</v>
      </c>
      <c r="J30">
        <f>VLOOKUP(B30,'B '!$A$2:$K$620,9,0)</f>
        <v>0</v>
      </c>
      <c r="K30">
        <v>1</v>
      </c>
      <c r="L30">
        <f>VLOOKUP(B30,'B '!$A$2:$K$620,11,0)</f>
        <v>24</v>
      </c>
    </row>
    <row r="31" spans="1:12" x14ac:dyDescent="0.25">
      <c r="A31" s="1">
        <v>16853106</v>
      </c>
      <c r="B31">
        <f>VLOOKUP(A31,'B '!$A$2:$K$620,1,0)</f>
        <v>16853106</v>
      </c>
      <c r="C31">
        <f>VLOOKUP(B31,'B '!$A$2:$K$620,2,0)</f>
        <v>33691</v>
      </c>
      <c r="D31">
        <f>VLOOKUP(B31,'B '!$A$2:$K$620,3,0)</f>
        <v>6209881</v>
      </c>
      <c r="E31">
        <f>VLOOKUP(B31,'B '!$A$2:$K$620,4,0)</f>
        <v>8434169261460</v>
      </c>
      <c r="F31" t="str">
        <f>VLOOKUP(B31,'B '!$A$2:$K$620,5,0)</f>
        <v>Folkifreckles</v>
      </c>
      <c r="G31" t="str">
        <f>VLOOKUP(B31,'B '!$A$2:$K$620,6,0)</f>
        <v>Hartwaren</v>
      </c>
      <c r="H31" t="str">
        <f>VLOOKUP(B31,'B '!$A$2:$K$620,7,0)</f>
        <v>Bürobedarf</v>
      </c>
      <c r="I31" t="str">
        <f>VLOOKUP(B31,'B '!$A$2:$K$620,8,0)</f>
        <v>Schreibtischunterlage "Mapamundi" in Blau/ Bunt - (L)55 x (B)35 cm</v>
      </c>
      <c r="J31">
        <f>VLOOKUP(B31,'B '!$A$2:$K$620,9,0)</f>
        <v>0</v>
      </c>
      <c r="K31">
        <v>1</v>
      </c>
      <c r="L31">
        <f>VLOOKUP(B31,'B '!$A$2:$K$620,11,0)</f>
        <v>29</v>
      </c>
    </row>
    <row r="32" spans="1:12" x14ac:dyDescent="0.25">
      <c r="A32" s="1">
        <v>18032425</v>
      </c>
      <c r="B32">
        <f>VLOOKUP(A32,'B '!$A$2:$K$620,1,0)</f>
        <v>18032425</v>
      </c>
      <c r="C32">
        <f>VLOOKUP(B32,'B '!$A$2:$K$620,2,0)</f>
        <v>33687</v>
      </c>
      <c r="D32">
        <f>VLOOKUP(B32,'B '!$A$2:$K$620,3,0)</f>
        <v>6549099</v>
      </c>
      <c r="E32">
        <f>VLOOKUP(B32,'B '!$A$2:$K$620,4,0)</f>
        <v>8434169280065</v>
      </c>
      <c r="F32" t="str">
        <f>VLOOKUP(B32,'B '!$A$2:$K$620,5,0)</f>
        <v>The Wild Hug</v>
      </c>
      <c r="G32" t="str">
        <f>VLOOKUP(B32,'B '!$A$2:$K$620,6,0)</f>
        <v>Hartwaren</v>
      </c>
      <c r="H32" t="str">
        <f>VLOOKUP(B32,'B '!$A$2:$K$620,7,0)</f>
        <v>Bürobedarf</v>
      </c>
      <c r="I32" t="str">
        <f>VLOOKUP(B32,'B '!$A$2:$K$620,8,0)</f>
        <v>Schreibtischunterlage "Stripes" in Bunt - (L)55 x (B)35 cm</v>
      </c>
      <c r="J32">
        <f>VLOOKUP(B32,'B '!$A$2:$K$620,9,0)</f>
        <v>0</v>
      </c>
      <c r="K32">
        <v>1</v>
      </c>
      <c r="L32">
        <f>VLOOKUP(B32,'B '!$A$2:$K$620,11,0)</f>
        <v>29</v>
      </c>
    </row>
    <row r="33" spans="1:12" x14ac:dyDescent="0.25">
      <c r="A33" s="1">
        <v>19737617</v>
      </c>
      <c r="B33">
        <f>VLOOKUP(A33,'B '!$A$2:$K$620,1,0)</f>
        <v>19737617</v>
      </c>
      <c r="C33">
        <f>VLOOKUP(B33,'B '!$A$2:$K$620,2,0)</f>
        <v>40192</v>
      </c>
      <c r="D33">
        <f>VLOOKUP(B33,'B '!$A$2:$K$620,3,0)</f>
        <v>7065297</v>
      </c>
      <c r="E33">
        <f>VLOOKUP(B33,'B '!$A$2:$K$620,4,0)</f>
        <v>3664944072652</v>
      </c>
      <c r="F33" t="str">
        <f>VLOOKUP(B33,'B '!$A$2:$K$620,5,0)</f>
        <v>Ethnical Life</v>
      </c>
      <c r="G33" t="str">
        <f>VLOOKUP(B33,'B '!$A$2:$K$620,6,0)</f>
        <v>Hartwaren</v>
      </c>
      <c r="H33" t="str">
        <f>VLOOKUP(B33,'B '!$A$2:$K$620,7,0)</f>
        <v>Möbel</v>
      </c>
      <c r="I33" t="str">
        <f>VLOOKUP(B33,'B '!$A$2:$K$620,8,0)</f>
        <v>Garderobenständer in Natur</v>
      </c>
      <c r="J33">
        <f>VLOOKUP(B33,'B '!$A$2:$K$620,9,0)</f>
        <v>0</v>
      </c>
      <c r="K33">
        <v>1</v>
      </c>
      <c r="L33">
        <f>VLOOKUP(B33,'B '!$A$2:$K$620,11,0)</f>
        <v>67.5</v>
      </c>
    </row>
    <row r="34" spans="1:12" x14ac:dyDescent="0.25">
      <c r="A34" s="1">
        <v>19252201</v>
      </c>
      <c r="B34">
        <f>VLOOKUP(A34,'B '!$A$2:$K$620,1,0)</f>
        <v>19252201</v>
      </c>
      <c r="C34">
        <f>VLOOKUP(B34,'B '!$A$2:$K$620,2,0)</f>
        <v>33723</v>
      </c>
      <c r="D34">
        <f>VLOOKUP(B34,'B '!$A$2:$K$620,3,0)</f>
        <v>6914327</v>
      </c>
      <c r="E34">
        <f>VLOOKUP(B34,'B '!$A$2:$K$620,4,0)</f>
        <v>8004976615369</v>
      </c>
      <c r="F34" t="str">
        <f>VLOOKUP(B34,'B '!$A$2:$K$620,5,0)</f>
        <v>Trendy Kitchen by EXCÉLSA</v>
      </c>
      <c r="G34" t="str">
        <f>VLOOKUP(B34,'B '!$A$2:$K$620,6,0)</f>
        <v>Hartwaren</v>
      </c>
      <c r="H34" t="str">
        <f>VLOOKUP(B34,'B '!$A$2:$K$620,7,0)</f>
        <v>Gedeckter Tisch</v>
      </c>
      <c r="I34" t="str">
        <f>VLOOKUP(B34,'B '!$A$2:$K$620,8,0)</f>
        <v>18tlg. Tafelservice in Schwarz/ Grau/ Weiß</v>
      </c>
      <c r="J34">
        <f>VLOOKUP(B34,'B '!$A$2:$K$620,9,0)</f>
        <v>0</v>
      </c>
      <c r="K34">
        <v>1</v>
      </c>
      <c r="L34">
        <f>VLOOKUP(B34,'B '!$A$2:$K$620,11,0)</f>
        <v>122.4</v>
      </c>
    </row>
    <row r="35" spans="1:12" x14ac:dyDescent="0.25">
      <c r="A35" s="1">
        <v>19252216</v>
      </c>
      <c r="B35">
        <f>VLOOKUP(A35,'B '!$A$2:$K$620,1,0)</f>
        <v>19252216</v>
      </c>
      <c r="C35">
        <f>VLOOKUP(B35,'B '!$A$2:$K$620,2,0)</f>
        <v>33723</v>
      </c>
      <c r="D35">
        <f>VLOOKUP(B35,'B '!$A$2:$K$620,3,0)</f>
        <v>6914342</v>
      </c>
      <c r="E35">
        <f>VLOOKUP(B35,'B '!$A$2:$K$620,4,0)</f>
        <v>8004976473891</v>
      </c>
      <c r="F35" t="str">
        <f>VLOOKUP(B35,'B '!$A$2:$K$620,5,0)</f>
        <v>Trendy Kitchen by EXCÉLSA</v>
      </c>
      <c r="G35" t="str">
        <f>VLOOKUP(B35,'B '!$A$2:$K$620,6,0)</f>
        <v>Hartwaren</v>
      </c>
      <c r="H35" t="str">
        <f>VLOOKUP(B35,'B '!$A$2:$K$620,7,0)</f>
        <v>Gedeckter Tisch</v>
      </c>
      <c r="I35" t="str">
        <f>VLOOKUP(B35,'B '!$A$2:$K$620,8,0)</f>
        <v>18tlg. Tafelservice "Reindeer" in Weiß/ Rot</v>
      </c>
      <c r="J35">
        <f>VLOOKUP(B35,'B '!$A$2:$K$620,9,0)</f>
        <v>0</v>
      </c>
      <c r="K35">
        <v>1</v>
      </c>
      <c r="L35">
        <f>VLOOKUP(B35,'B '!$A$2:$K$620,11,0)</f>
        <v>121.76</v>
      </c>
    </row>
    <row r="36" spans="1:12" x14ac:dyDescent="0.25">
      <c r="A36" s="1">
        <v>22064875</v>
      </c>
      <c r="B36">
        <f>VLOOKUP(A36,'B '!$A$2:$K$620,1,0)</f>
        <v>22064875</v>
      </c>
      <c r="C36">
        <f>VLOOKUP(B36,'B '!$A$2:$K$620,2,0)</f>
        <v>45611</v>
      </c>
      <c r="D36">
        <f>VLOOKUP(B36,'B '!$A$2:$K$620,3,0)</f>
        <v>7728090</v>
      </c>
      <c r="E36">
        <f>VLOOKUP(B36,'B '!$A$2:$K$620,4,0)</f>
        <v>3664944137450</v>
      </c>
      <c r="F36" t="str">
        <f>VLOOKUP(B36,'B '!$A$2:$K$620,5,0)</f>
        <v>DOCK avenue</v>
      </c>
      <c r="G36" t="str">
        <f>VLOOKUP(B36,'B '!$A$2:$K$620,6,0)</f>
        <v>Hartwaren</v>
      </c>
      <c r="H36" t="str">
        <f>VLOOKUP(B36,'B '!$A$2:$K$620,7,0)</f>
        <v>Möbel</v>
      </c>
      <c r="I36" t="str">
        <f>VLOOKUP(B36,'B '!$A$2:$K$620,8,0)</f>
        <v>Beistelltisch in Schwarz/ Natur - Ø 50,5 cm</v>
      </c>
      <c r="J36">
        <f>VLOOKUP(B36,'B '!$A$2:$K$620,9,0)</f>
        <v>0</v>
      </c>
      <c r="K36">
        <v>1</v>
      </c>
      <c r="L36">
        <f>VLOOKUP(B36,'B '!$A$2:$K$620,11,0)</f>
        <v>65</v>
      </c>
    </row>
    <row r="37" spans="1:12" x14ac:dyDescent="0.25">
      <c r="A37" s="1">
        <v>9821531</v>
      </c>
      <c r="B37">
        <f>VLOOKUP(A37,'B '!$A$2:$K$620,1,0)</f>
        <v>9821531</v>
      </c>
      <c r="C37">
        <f>VLOOKUP(B37,'B '!$A$2:$K$620,2,0)</f>
        <v>18784</v>
      </c>
      <c r="D37">
        <f>VLOOKUP(B37,'B '!$A$2:$K$620,3,0)</f>
        <v>3990945</v>
      </c>
      <c r="E37">
        <f>VLOOKUP(B37,'B '!$A$2:$K$620,4,0)</f>
        <v>6941057451732</v>
      </c>
      <c r="F37" t="str">
        <f>VLOOKUP(B37,'B '!$A$2:$K$620,5,0)</f>
        <v>Intex</v>
      </c>
      <c r="G37" t="str">
        <f>VLOOKUP(B37,'B '!$A$2:$K$620,6,0)</f>
        <v>Hartwaren</v>
      </c>
      <c r="H37" t="str">
        <f>VLOOKUP(B37,'B '!$A$2:$K$620,7,0)</f>
        <v>Freizeit und Sport</v>
      </c>
      <c r="I37" t="str">
        <f>VLOOKUP(B37,'B '!$A$2:$K$620,8,0)</f>
        <v>Kinder-Pool "Frame Pool Mini" - ab 2 Jahren - (L)122 x (B)122 cm</v>
      </c>
      <c r="J37">
        <f>VLOOKUP(B37,'B '!$A$2:$K$620,9,0)</f>
        <v>0</v>
      </c>
      <c r="K37">
        <f>VLOOKUP(B37,'B '!$A$2:$K$620,10,0)</f>
        <v>1</v>
      </c>
      <c r="L37">
        <f>VLOOKUP(B37,'B '!$A$2:$K$620,11,0)</f>
        <v>49.99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192F-8F9C-4C16-8831-01176B6DCF51}">
  <dimension ref="A1:R23"/>
  <sheetViews>
    <sheetView workbookViewId="0">
      <selection activeCell="P7" sqref="P7"/>
    </sheetView>
  </sheetViews>
  <sheetFormatPr defaultRowHeight="15" x14ac:dyDescent="0.25"/>
  <cols>
    <col min="5" max="5" width="21.140625" customWidth="1"/>
    <col min="7" max="7" width="27.42578125" customWidth="1"/>
    <col min="14" max="14" width="19.42578125" customWidth="1"/>
    <col min="15" max="15" width="9.85546875" customWidth="1"/>
    <col min="18" max="18" width="13" customWidth="1"/>
  </cols>
  <sheetData>
    <row r="1" spans="1:18" ht="15.75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9325274</v>
      </c>
      <c r="B2">
        <f>VLOOKUP(A2,'B '!$A$2:$K$620,1,0)</f>
        <v>9325274</v>
      </c>
      <c r="C2">
        <f>VLOOKUP(B2,'B '!$A$2:$K$620,2,0)</f>
        <v>19058</v>
      </c>
      <c r="D2">
        <f>VLOOKUP(B2,'B '!$A$2:$K$620,3,0)</f>
        <v>3844121</v>
      </c>
      <c r="E2">
        <f>VLOOKUP(B2,'B '!$A$2:$K$620,4,0)</f>
        <v>3426470269247</v>
      </c>
      <c r="F2" t="str">
        <f>VLOOKUP(B2,'B '!$A$2:$K$620,5,0)</f>
        <v>Pyrex</v>
      </c>
      <c r="G2" t="str">
        <f>VLOOKUP(B2,'B '!$A$2:$K$620,6,0)</f>
        <v>Hartwaren</v>
      </c>
      <c r="H2" t="str">
        <f>VLOOKUP(B2,'B '!$A$2:$K$620,7,0)</f>
        <v>Backen</v>
      </c>
      <c r="I2" t="str">
        <f>VLOOKUP(B2,'B '!$A$2:$K$620,8,0)</f>
        <v>Auflaufform mit Deckel "Essentials" - 6,5 l</v>
      </c>
      <c r="J2">
        <f>VLOOKUP(B2,'B '!$A$2:$K$620,9,0)</f>
        <v>0</v>
      </c>
      <c r="K2">
        <v>1</v>
      </c>
      <c r="L2">
        <f>VLOOKUP(B2,'B '!$A$2:$K$620,11,0)</f>
        <v>22.95</v>
      </c>
      <c r="N2" s="8" t="s">
        <v>1037</v>
      </c>
      <c r="O2" s="14">
        <f>SUM(L2:L23)</f>
        <v>3721.09</v>
      </c>
      <c r="P2" s="14">
        <f>O2*8%</f>
        <v>297.68720000000002</v>
      </c>
      <c r="Q2" s="9">
        <v>0.08</v>
      </c>
      <c r="R2" s="8" t="s">
        <v>1040</v>
      </c>
    </row>
    <row r="3" spans="1:18" x14ac:dyDescent="0.25">
      <c r="A3" s="1">
        <v>27596980</v>
      </c>
      <c r="B3">
        <f>VLOOKUP(A3,'B '!$A$2:$K$620,1,0)</f>
        <v>27596980</v>
      </c>
      <c r="C3">
        <f>VLOOKUP(B3,'B '!$A$2:$K$620,2,0)</f>
        <v>49346</v>
      </c>
      <c r="D3">
        <f>VLOOKUP(B3,'B '!$A$2:$K$620,3,0)</f>
        <v>9425848</v>
      </c>
      <c r="E3">
        <f>VLOOKUP(B3,'B '!$A$2:$K$620,4,0)</f>
        <v>3760093544269</v>
      </c>
      <c r="F3" t="str">
        <f>VLOOKUP(B3,'B '!$A$2:$K$620,5,0)</f>
        <v>lumisky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LED-Solarleuchte "Standy Wood" in Weiß/ Natur - (H)150 cm</v>
      </c>
      <c r="J3">
        <f>VLOOKUP(B3,'B '!$A$2:$K$620,9,0)</f>
        <v>0</v>
      </c>
      <c r="K3">
        <v>1</v>
      </c>
      <c r="L3">
        <f>VLOOKUP(B3,'B '!$A$2:$K$620,11,0)</f>
        <v>349</v>
      </c>
    </row>
    <row r="4" spans="1:18" x14ac:dyDescent="0.25">
      <c r="A4" s="1">
        <v>19737618</v>
      </c>
      <c r="B4">
        <f>VLOOKUP(A4,'B '!$A$2:$K$620,1,0)</f>
        <v>19737618</v>
      </c>
      <c r="C4">
        <f>VLOOKUP(B4,'B '!$A$2:$K$620,2,0)</f>
        <v>40192</v>
      </c>
      <c r="D4">
        <f>VLOOKUP(B4,'B '!$A$2:$K$620,3,0)</f>
        <v>7065298</v>
      </c>
      <c r="E4">
        <f>VLOOKUP(B4,'B '!$A$2:$K$620,4,0)</f>
        <v>3664944072683</v>
      </c>
      <c r="F4" t="str">
        <f>VLOOKUP(B4,'B '!$A$2:$K$620,5,0)</f>
        <v>Ethnical Life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Garderobenständer in Weiß - (H)178 cm</v>
      </c>
      <c r="J4">
        <f>VLOOKUP(B4,'B '!$A$2:$K$620,9,0)</f>
        <v>0</v>
      </c>
      <c r="K4">
        <v>1</v>
      </c>
      <c r="L4">
        <f>VLOOKUP(B4,'B '!$A$2:$K$620,11,0)</f>
        <v>56.3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22095032</v>
      </c>
      <c r="B5">
        <f>VLOOKUP(A5,'B '!$A$2:$K$620,1,0)</f>
        <v>22095032</v>
      </c>
      <c r="C5">
        <f>VLOOKUP(B5,'B '!$A$2:$K$620,2,0)</f>
        <v>46087</v>
      </c>
      <c r="D5">
        <f>VLOOKUP(B5,'B '!$A$2:$K$620,3,0)</f>
        <v>7736060</v>
      </c>
      <c r="E5">
        <f>VLOOKUP(B5,'B '!$A$2:$K$620,4,0)</f>
        <v>5051513624677</v>
      </c>
      <c r="F5" t="str">
        <f>VLOOKUP(B5,'B '!$A$2:$K$620,5,0)</f>
        <v>Regatta</v>
      </c>
      <c r="G5" t="str">
        <f>VLOOKUP(B5,'B '!$A$2:$K$620,6,0)</f>
        <v>Hartwaren</v>
      </c>
      <c r="H5" t="str">
        <f>VLOOKUP(B5,'B '!$A$2:$K$620,7,0)</f>
        <v>Outdoor</v>
      </c>
      <c r="I5" t="str">
        <f>VLOOKUP(B5,'B '!$A$2:$K$620,8,0)</f>
        <v>Luftmatratze "Napa 3" in Blau - (L)185 x (B)55 x (H)3 cm</v>
      </c>
      <c r="J5">
        <f>VLOOKUP(B5,'B '!$A$2:$K$620,9,0)</f>
        <v>0</v>
      </c>
      <c r="K5">
        <v>1</v>
      </c>
      <c r="L5">
        <f>VLOOKUP(B5,'B '!$A$2:$K$620,11,0)</f>
        <v>50</v>
      </c>
      <c r="N5" s="8" t="s">
        <v>1037</v>
      </c>
      <c r="O5" s="14">
        <f>SUM(L2:L29)</f>
        <v>3721.09</v>
      </c>
      <c r="P5" s="14">
        <f>O5*7%</f>
        <v>260.47630000000004</v>
      </c>
      <c r="Q5" s="9">
        <v>7.4999999999999997E-2</v>
      </c>
      <c r="R5" s="4" t="s">
        <v>1041</v>
      </c>
    </row>
    <row r="6" spans="1:18" x14ac:dyDescent="0.25">
      <c r="A6" s="1">
        <v>21500219</v>
      </c>
      <c r="B6">
        <f>VLOOKUP(A6,'B '!$A$2:$K$620,1,0)</f>
        <v>21500219</v>
      </c>
      <c r="C6">
        <f>VLOOKUP(B6,'B '!$A$2:$K$620,2,0)</f>
        <v>44840</v>
      </c>
      <c r="D6">
        <f>VLOOKUP(B6,'B '!$A$2:$K$620,3,0)</f>
        <v>7566411</v>
      </c>
      <c r="E6">
        <f>VLOOKUP(B6,'B '!$A$2:$K$620,4,0)</f>
        <v>8717459642300</v>
      </c>
      <c r="F6" t="str">
        <f>VLOOKUP(B6,'B '!$A$2:$K$620,5,0)</f>
        <v>Clayre &amp; Eef</v>
      </c>
      <c r="G6" t="str">
        <f>VLOOKUP(B6,'B '!$A$2:$K$620,6,0)</f>
        <v>Hartwaren</v>
      </c>
      <c r="H6" t="str">
        <f>VLOOKUP(B6,'B '!$A$2:$K$620,7,0)</f>
        <v>Aufbewahren &amp; Servieren</v>
      </c>
      <c r="I6" t="str">
        <f>VLOOKUP(B6,'B '!$A$2:$K$620,8,0)</f>
        <v>Tablett in Braun - (B)63 x (H)12 x (T)31 cm</v>
      </c>
      <c r="J6">
        <f>VLOOKUP(B6,'B '!$A$2:$K$620,9,0)</f>
        <v>0</v>
      </c>
      <c r="K6">
        <v>1</v>
      </c>
      <c r="L6">
        <f>VLOOKUP(B6,'B '!$A$2:$K$620,11,0)</f>
        <v>46.5</v>
      </c>
    </row>
    <row r="7" spans="1:18" x14ac:dyDescent="0.25">
      <c r="A7" s="1">
        <v>17409483</v>
      </c>
      <c r="B7">
        <f>VLOOKUP(A7,'B '!$A$2:$K$620,1,0)</f>
        <v>17409483</v>
      </c>
      <c r="C7">
        <f>VLOOKUP(B7,'B '!$A$2:$K$620,2,0)</f>
        <v>34954</v>
      </c>
      <c r="D7">
        <f>VLOOKUP(B7,'B '!$A$2:$K$620,3,0)</f>
        <v>6377403</v>
      </c>
      <c r="E7">
        <f>VLOOKUP(B7,'B '!$A$2:$K$620,4,0)</f>
        <v>5708155390216</v>
      </c>
      <c r="F7" t="str">
        <f>VLOOKUP(B7,'B '!$A$2:$K$620,5,0)</f>
        <v>House Nordic</v>
      </c>
      <c r="G7" t="str">
        <f>VLOOKUP(B7,'B '!$A$2:$K$620,6,0)</f>
        <v>Hartwaren</v>
      </c>
      <c r="H7" t="str">
        <f>VLOOKUP(B7,'B '!$A$2:$K$620,7,0)</f>
        <v>Möbel</v>
      </c>
      <c r="I7" t="str">
        <f>VLOOKUP(B7,'B '!$A$2:$K$620,8,0)</f>
        <v>Hocker in Braun - (B)30 x (H)48 x (T)30 cm</v>
      </c>
      <c r="J7">
        <f>VLOOKUP(B7,'B '!$A$2:$K$620,9,0)</f>
        <v>0</v>
      </c>
      <c r="K7">
        <v>1</v>
      </c>
      <c r="L7">
        <f>VLOOKUP(B7,'B '!$A$2:$K$620,11,0)</f>
        <v>318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19737695</v>
      </c>
      <c r="B8">
        <f>VLOOKUP(A8,'B '!$A$2:$K$620,1,0)</f>
        <v>19737695</v>
      </c>
      <c r="C8">
        <f>VLOOKUP(B8,'B '!$A$2:$K$620,2,0)</f>
        <v>40192</v>
      </c>
      <c r="D8">
        <f>VLOOKUP(B8,'B '!$A$2:$K$620,3,0)</f>
        <v>7065375</v>
      </c>
      <c r="E8">
        <f>VLOOKUP(B8,'B '!$A$2:$K$620,4,0)</f>
        <v>3664944056553</v>
      </c>
      <c r="F8" t="str">
        <f>VLOOKUP(B8,'B '!$A$2:$K$620,5,0)</f>
        <v>DOCK avenue</v>
      </c>
      <c r="G8" t="str">
        <f>VLOOKUP(B8,'B '!$A$2:$K$620,6,0)</f>
        <v>Hartwaren</v>
      </c>
      <c r="H8" t="str">
        <f>VLOOKUP(B8,'B '!$A$2:$K$620,7,0)</f>
        <v>Heimtextilien</v>
      </c>
      <c r="I8" t="str">
        <f>VLOOKUP(B8,'B '!$A$2:$K$620,8,0)</f>
        <v>Kurzflor-Teppich in Grau - (L)200 x (B)140 cm</v>
      </c>
      <c r="J8">
        <f>VLOOKUP(B8,'B '!$A$2:$K$620,9,0)</f>
        <v>0</v>
      </c>
      <c r="K8">
        <v>1</v>
      </c>
      <c r="L8">
        <f>VLOOKUP(B8,'B '!$A$2:$K$620,11,0)</f>
        <v>157.5</v>
      </c>
      <c r="N8" s="8" t="s">
        <v>1037</v>
      </c>
      <c r="O8" s="14">
        <f>SUM(L2:L29)</f>
        <v>3721.09</v>
      </c>
      <c r="P8" s="14">
        <f>O8*6.5%</f>
        <v>241.87085000000002</v>
      </c>
      <c r="Q8" s="9">
        <v>6.5000000000000002E-2</v>
      </c>
      <c r="R8" s="4" t="s">
        <v>1042</v>
      </c>
    </row>
    <row r="9" spans="1:18" x14ac:dyDescent="0.25">
      <c r="A9" s="1">
        <v>29025710</v>
      </c>
      <c r="B9">
        <f>VLOOKUP(A9,'B '!$A$2:$K$620,1,0)</f>
        <v>29025710</v>
      </c>
      <c r="C9">
        <f>VLOOKUP(B9,'B '!$A$2:$K$620,2,0)</f>
        <v>59156</v>
      </c>
      <c r="D9">
        <f>VLOOKUP(B9,'B '!$A$2:$K$620,3,0)</f>
        <v>9845078</v>
      </c>
      <c r="E9">
        <f>VLOOKUP(B9,'B '!$A$2:$K$620,4,0)</f>
        <v>8681181231203</v>
      </c>
      <c r="F9" t="str">
        <f>VLOOKUP(B9,'B '!$A$2:$K$620,5,0)</f>
        <v>ABERTO DESIGN</v>
      </c>
      <c r="G9" t="str">
        <f>VLOOKUP(B9,'B '!$A$2:$K$620,6,0)</f>
        <v>Hartwaren</v>
      </c>
      <c r="H9" t="str">
        <f>VLOOKUP(B9,'B '!$A$2:$K$620,7,0)</f>
        <v>Deko</v>
      </c>
      <c r="I9" t="str">
        <f>VLOOKUP(B9,'B '!$A$2:$K$620,8,0)</f>
        <v>5er-Set: Holzdrucke "5DMDF-6"</v>
      </c>
      <c r="J9">
        <f>VLOOKUP(B9,'B '!$A$2:$K$620,9,0)</f>
        <v>0</v>
      </c>
      <c r="K9">
        <v>1</v>
      </c>
      <c r="L9">
        <f>VLOOKUP(B9,'B '!$A$2:$K$620,11,0)</f>
        <v>80</v>
      </c>
    </row>
    <row r="10" spans="1:18" x14ac:dyDescent="0.25">
      <c r="A10" s="1">
        <v>21500219</v>
      </c>
      <c r="B10">
        <f>VLOOKUP(A10,'B '!$A$2:$K$620,1,0)</f>
        <v>21500219</v>
      </c>
      <c r="C10">
        <f>VLOOKUP(B10,'B '!$A$2:$K$620,2,0)</f>
        <v>44840</v>
      </c>
      <c r="D10">
        <f>VLOOKUP(B10,'B '!$A$2:$K$620,3,0)</f>
        <v>7566411</v>
      </c>
      <c r="E10">
        <f>VLOOKUP(B10,'B '!$A$2:$K$620,4,0)</f>
        <v>8717459642300</v>
      </c>
      <c r="F10" t="str">
        <f>VLOOKUP(B10,'B '!$A$2:$K$620,5,0)</f>
        <v>Clayre &amp; Eef</v>
      </c>
      <c r="G10" t="str">
        <f>VLOOKUP(B10,'B '!$A$2:$K$620,6,0)</f>
        <v>Hartwaren</v>
      </c>
      <c r="H10" t="str">
        <f>VLOOKUP(B10,'B '!$A$2:$K$620,7,0)</f>
        <v>Aufbewahren &amp; Servieren</v>
      </c>
      <c r="I10" t="str">
        <f>VLOOKUP(B10,'B '!$A$2:$K$620,8,0)</f>
        <v>Tablett in Braun - (B)63 x (H)12 x (T)31 cm</v>
      </c>
      <c r="J10">
        <f>VLOOKUP(B10,'B '!$A$2:$K$620,9,0)</f>
        <v>0</v>
      </c>
      <c r="K10">
        <v>1</v>
      </c>
      <c r="L10">
        <f>VLOOKUP(B10,'B '!$A$2:$K$620,11,0)</f>
        <v>46.5</v>
      </c>
    </row>
    <row r="11" spans="1:18" x14ac:dyDescent="0.25">
      <c r="A11" s="1">
        <v>23181156</v>
      </c>
      <c r="B11">
        <f>VLOOKUP(A11,'B '!$A$2:$K$620,1,0)</f>
        <v>23181156</v>
      </c>
      <c r="C11">
        <f>VLOOKUP(B11,'B '!$A$2:$K$620,2,0)</f>
        <v>44655</v>
      </c>
      <c r="D11">
        <f>VLOOKUP(B11,'B '!$A$2:$K$620,3,0)</f>
        <v>8082306</v>
      </c>
      <c r="E11">
        <f>VLOOKUP(B11,'B '!$A$2:$K$620,4,0)</f>
        <v>8681875207620</v>
      </c>
      <c r="F11" t="str">
        <f>VLOOKUP(B11,'B '!$A$2:$K$620,5,0)</f>
        <v>Scandinavia Concept</v>
      </c>
      <c r="G11" t="str">
        <f>VLOOKUP(B11,'B '!$A$2:$K$620,6,0)</f>
        <v>Hartwaren</v>
      </c>
      <c r="H11" t="str">
        <f>VLOOKUP(B11,'B '!$A$2:$K$620,7,0)</f>
        <v>Möbel</v>
      </c>
      <c r="I11" t="str">
        <f>VLOOKUP(B11,'B '!$A$2:$K$620,8,0)</f>
        <v>Wandregal "Box" in Weiß - (B)30 x (H)30 x (T)24 cm</v>
      </c>
      <c r="J11">
        <f>VLOOKUP(B11,'B '!$A$2:$K$620,9,0)</f>
        <v>0</v>
      </c>
      <c r="K11">
        <v>1</v>
      </c>
      <c r="L11">
        <f>VLOOKUP(B11,'B '!$A$2:$K$620,11,0)</f>
        <v>243.6</v>
      </c>
    </row>
    <row r="12" spans="1:18" x14ac:dyDescent="0.25">
      <c r="A12" s="1">
        <v>18309608</v>
      </c>
      <c r="B12">
        <f>VLOOKUP(A12,'B '!$A$2:$K$620,1,0)</f>
        <v>18309608</v>
      </c>
      <c r="C12">
        <f>VLOOKUP(B12,'B '!$A$2:$K$620,2,0)</f>
        <v>38177</v>
      </c>
      <c r="D12">
        <f>VLOOKUP(B12,'B '!$A$2:$K$620,3,0)</f>
        <v>6629852</v>
      </c>
      <c r="E12">
        <f>VLOOKUP(B12,'B '!$A$2:$K$620,4,0)</f>
        <v>8681875052497</v>
      </c>
      <c r="F12" t="str">
        <f>VLOOKUP(B12,'B '!$A$2:$K$620,5,0)</f>
        <v>Evila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Standleuchte in Braun/ Creme - (H)140 x Ø 38 cm</v>
      </c>
      <c r="J12">
        <f>VLOOKUP(B12,'B '!$A$2:$K$620,9,0)</f>
        <v>0</v>
      </c>
      <c r="K12">
        <v>1</v>
      </c>
      <c r="L12">
        <f>VLOOKUP(B12,'B '!$A$2:$K$620,11,0)</f>
        <v>81.22</v>
      </c>
    </row>
    <row r="13" spans="1:18" x14ac:dyDescent="0.25">
      <c r="A13" s="1">
        <v>12595074</v>
      </c>
      <c r="B13">
        <f>VLOOKUP(A13,'B '!$A$2:$K$620,1,0)</f>
        <v>12595074</v>
      </c>
      <c r="C13">
        <f>VLOOKUP(B13,'B '!$A$2:$K$620,2,0)</f>
        <v>24668</v>
      </c>
      <c r="D13">
        <f>VLOOKUP(B13,'B '!$A$2:$K$620,3,0)</f>
        <v>4800813</v>
      </c>
      <c r="E13">
        <f>VLOOKUP(B13,'B '!$A$2:$K$620,4,0)</f>
        <v>8058333992181</v>
      </c>
      <c r="F13" t="str">
        <f>VLOOKUP(B13,'B '!$A$2:$K$620,5,0)</f>
        <v>Tomasucci</v>
      </c>
      <c r="G13" t="str">
        <f>VLOOKUP(B13,'B '!$A$2:$K$620,6,0)</f>
        <v>Hartwaren</v>
      </c>
      <c r="H13" t="str">
        <f>VLOOKUP(B13,'B '!$A$2:$K$620,7,0)</f>
        <v>Möbel</v>
      </c>
      <c r="I13" t="str">
        <f>VLOOKUP(B13,'B '!$A$2:$K$620,8,0)</f>
        <v>Bürostuhl in Schwarz - (B)54 x (T)57 cm</v>
      </c>
      <c r="J13">
        <f>VLOOKUP(B13,'B '!$A$2:$K$620,9,0)</f>
        <v>0</v>
      </c>
      <c r="K13">
        <v>1</v>
      </c>
      <c r="L13">
        <f>VLOOKUP(B13,'B '!$A$2:$K$620,11,0)</f>
        <v>308.75</v>
      </c>
    </row>
    <row r="14" spans="1:18" x14ac:dyDescent="0.25">
      <c r="A14" s="1">
        <v>21809262</v>
      </c>
      <c r="B14">
        <f>VLOOKUP(A14,'B '!$A$2:$K$620,1,0)</f>
        <v>21809262</v>
      </c>
      <c r="C14">
        <f>VLOOKUP(B14,'B '!$A$2:$K$620,2,0)</f>
        <v>45400</v>
      </c>
      <c r="D14">
        <f>VLOOKUP(B14,'B '!$A$2:$K$620,3,0)</f>
        <v>7658040</v>
      </c>
      <c r="E14">
        <f>VLOOKUP(B14,'B '!$A$2:$K$620,4,0)</f>
        <v>100000388556</v>
      </c>
      <c r="F14" t="str">
        <f>VLOOKUP(B14,'B '!$A$2:$K$620,5,0)</f>
        <v>Magenta Home</v>
      </c>
      <c r="G14" t="str">
        <f>VLOOKUP(B14,'B '!$A$2:$K$620,6,0)</f>
        <v>Hartwaren</v>
      </c>
      <c r="H14" t="str">
        <f>VLOOKUP(B14,'B '!$A$2:$K$620,7,0)</f>
        <v>Deko</v>
      </c>
      <c r="I14" t="str">
        <f>VLOOKUP(B14,'B '!$A$2:$K$620,8,0)</f>
        <v>Gerahmtes Bild - (B)40 x (H)40 x (T)3 cm</v>
      </c>
      <c r="J14">
        <f>VLOOKUP(B14,'B '!$A$2:$K$620,9,0)</f>
        <v>0</v>
      </c>
      <c r="K14">
        <v>1</v>
      </c>
      <c r="L14">
        <f>VLOOKUP(B14,'B '!$A$2:$K$620,11,0)</f>
        <v>24</v>
      </c>
    </row>
    <row r="15" spans="1:18" x14ac:dyDescent="0.25">
      <c r="A15" s="1">
        <v>19328125</v>
      </c>
      <c r="B15">
        <f>VLOOKUP(A15,'B '!$A$2:$K$620,1,0)</f>
        <v>19328125</v>
      </c>
      <c r="C15">
        <f>VLOOKUP(B15,'B '!$A$2:$K$620,2,0)</f>
        <v>34011</v>
      </c>
      <c r="D15">
        <f>VLOOKUP(B15,'B '!$A$2:$K$620,3,0)</f>
        <v>6935088</v>
      </c>
      <c r="E15">
        <f>VLOOKUP(B15,'B '!$A$2:$K$620,4,0)</f>
        <v>3664944071068</v>
      </c>
      <c r="F15" t="str">
        <f>VLOOKUP(B15,'B '!$A$2:$K$620,5,0)</f>
        <v>Ethnical Life</v>
      </c>
      <c r="G15" t="str">
        <f>VLOOKUP(B15,'B '!$A$2:$K$620,6,0)</f>
        <v>Hartwaren</v>
      </c>
      <c r="H15" t="str">
        <f>VLOOKUP(B15,'B '!$A$2:$K$620,7,0)</f>
        <v>Deko</v>
      </c>
      <c r="I15" t="str">
        <f>VLOOKUP(B15,'B '!$A$2:$K$620,8,0)</f>
        <v>Wandspiegel in Schwarz - (B)50 x (H)50 x (T)3 cm</v>
      </c>
      <c r="J15">
        <f>VLOOKUP(B15,'B '!$A$2:$K$620,9,0)</f>
        <v>0</v>
      </c>
      <c r="K15">
        <v>1</v>
      </c>
      <c r="L15">
        <f>VLOOKUP(B15,'B '!$A$2:$K$620,11,0)</f>
        <v>40.299999999999997</v>
      </c>
    </row>
    <row r="16" spans="1:18" x14ac:dyDescent="0.25">
      <c r="A16" s="1">
        <v>17842544</v>
      </c>
      <c r="B16">
        <f>VLOOKUP(A16,'B '!$A$2:$K$620,1,0)</f>
        <v>17842544</v>
      </c>
      <c r="C16">
        <f>VLOOKUP(B16,'B '!$A$2:$K$620,2,0)</f>
        <v>37280</v>
      </c>
      <c r="D16">
        <f>VLOOKUP(B16,'B '!$A$2:$K$620,3,0)</f>
        <v>6494493</v>
      </c>
      <c r="E16">
        <f>VLOOKUP(B16,'B '!$A$2:$K$620,4,0)</f>
        <v>3760119734100</v>
      </c>
      <c r="F16" t="str">
        <f>VLOOKUP(B16,'B '!$A$2:$K$620,5,0)</f>
        <v>lumisky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LED-Dekoleuchte "Yuppy" mit Farbwechsel - (H)35 cm</v>
      </c>
      <c r="J16">
        <f>VLOOKUP(B16,'B '!$A$2:$K$620,9,0)</f>
        <v>0</v>
      </c>
      <c r="K16">
        <v>1</v>
      </c>
      <c r="L16">
        <f>VLOOKUP(B16,'B '!$A$2:$K$620,11,0)</f>
        <v>117</v>
      </c>
    </row>
    <row r="17" spans="1:12" x14ac:dyDescent="0.25">
      <c r="A17" s="1">
        <v>19252184</v>
      </c>
      <c r="B17">
        <f>VLOOKUP(A17,'B '!$A$2:$K$620,1,0)</f>
        <v>19252184</v>
      </c>
      <c r="C17">
        <f>VLOOKUP(B17,'B '!$A$2:$K$620,2,0)</f>
        <v>33723</v>
      </c>
      <c r="D17">
        <f>VLOOKUP(B17,'B '!$A$2:$K$620,3,0)</f>
        <v>6914310</v>
      </c>
      <c r="E17">
        <f>VLOOKUP(B17,'B '!$A$2:$K$620,4,0)</f>
        <v>8004976624927</v>
      </c>
      <c r="F17" t="str">
        <f>VLOOKUP(B17,'B '!$A$2:$K$620,5,0)</f>
        <v>Trendy Kitchen by EXCÉLSA</v>
      </c>
      <c r="G17" t="str">
        <f>VLOOKUP(B17,'B '!$A$2:$K$620,6,0)</f>
        <v>Hartwaren</v>
      </c>
      <c r="H17" t="str">
        <f>VLOOKUP(B17,'B '!$A$2:$K$620,7,0)</f>
        <v>Gedeckter Tisch</v>
      </c>
      <c r="I17" t="str">
        <f>VLOOKUP(B17,'B '!$A$2:$K$620,8,0)</f>
        <v>Trendy Kitchen by EXCÉLSA Geschirr  in bunt</v>
      </c>
      <c r="J17">
        <f>VLOOKUP(B17,'B '!$A$2:$K$620,9,0)</f>
        <v>0</v>
      </c>
      <c r="K17">
        <v>1</v>
      </c>
      <c r="L17">
        <f>VLOOKUP(B17,'B '!$A$2:$K$620,11,0)</f>
        <v>150</v>
      </c>
    </row>
    <row r="18" spans="1:12" x14ac:dyDescent="0.25">
      <c r="A18" s="1">
        <v>29659429</v>
      </c>
      <c r="B18">
        <f>VLOOKUP(A18,'B '!$A$2:$K$620,1,0)</f>
        <v>29659429</v>
      </c>
      <c r="C18">
        <f>VLOOKUP(B18,'B '!$A$2:$K$620,2,0)</f>
        <v>48774</v>
      </c>
      <c r="D18">
        <f>VLOOKUP(B18,'B '!$A$2:$K$620,3,0)</f>
        <v>10021861</v>
      </c>
      <c r="E18">
        <f>VLOOKUP(B18,'B '!$A$2:$K$620,4,0)</f>
        <v>8681875742978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Möbel</v>
      </c>
      <c r="I18" t="str">
        <f>VLOOKUP(B18,'B '!$A$2:$K$620,8,0)</f>
        <v>Nachttisch "Malmö" in Weiß/ Hellbraun - (B)40 x (H)63 x (T)35 cm</v>
      </c>
      <c r="J18">
        <f>VLOOKUP(B18,'B '!$A$2:$K$620,9,0)</f>
        <v>0</v>
      </c>
      <c r="K18">
        <v>1</v>
      </c>
      <c r="L18">
        <f>VLOOKUP(B18,'B '!$A$2:$K$620,11,0)</f>
        <v>264.48</v>
      </c>
    </row>
    <row r="19" spans="1:12" x14ac:dyDescent="0.25">
      <c r="A19" s="1">
        <v>17674780</v>
      </c>
      <c r="B19">
        <f>VLOOKUP(A19,'B '!$A$2:$K$620,1,0)</f>
        <v>17674780</v>
      </c>
      <c r="C19">
        <f>VLOOKUP(B19,'B '!$A$2:$K$620,2,0)</f>
        <v>34007</v>
      </c>
      <c r="D19">
        <f>VLOOKUP(B19,'B '!$A$2:$K$620,3,0)</f>
        <v>6453227</v>
      </c>
      <c r="E19">
        <f>VLOOKUP(B19,'B '!$A$2:$K$620,4,0)</f>
        <v>3561864338083</v>
      </c>
      <c r="F19" t="str">
        <f>VLOOKUP(B19,'B '!$A$2:$K$620,5,0)</f>
        <v>Ethnical Life</v>
      </c>
      <c r="G19" t="str">
        <f>VLOOKUP(B19,'B '!$A$2:$K$620,6,0)</f>
        <v>Hartwaren</v>
      </c>
      <c r="H19" t="str">
        <f>VLOOKUP(B19,'B '!$A$2:$K$620,7,0)</f>
        <v>Möbel</v>
      </c>
      <c r="I19" t="str">
        <f>VLOOKUP(B19,'B '!$A$2:$K$620,8,0)</f>
        <v>2er-Set: Beistelltische in Weiß</v>
      </c>
      <c r="J19">
        <f>VLOOKUP(B19,'B '!$A$2:$K$620,9,0)</f>
        <v>0</v>
      </c>
      <c r="K19">
        <v>1</v>
      </c>
      <c r="L19">
        <f>VLOOKUP(B19,'B '!$A$2:$K$620,11,0)</f>
        <v>100</v>
      </c>
    </row>
    <row r="20" spans="1:12" x14ac:dyDescent="0.25">
      <c r="A20" s="1">
        <v>19298000</v>
      </c>
      <c r="B20">
        <f>VLOOKUP(A20,'B '!$A$2:$K$620,1,0)</f>
        <v>19298000</v>
      </c>
      <c r="C20">
        <f>VLOOKUP(B20,'B '!$A$2:$K$620,2,0)</f>
        <v>37889</v>
      </c>
      <c r="D20">
        <f>VLOOKUP(B20,'B '!$A$2:$K$620,3,0)</f>
        <v>6924711</v>
      </c>
      <c r="E20">
        <f>VLOOKUP(B20,'B '!$A$2:$K$620,4,0)</f>
        <v>4008431605302</v>
      </c>
      <c r="F20" t="str">
        <f>VLOOKUP(B20,'B '!$A$2:$K$620,5,0)</f>
        <v>Schütte</v>
      </c>
      <c r="G20" t="str">
        <f>VLOOKUP(B20,'B '!$A$2:$K$620,6,0)</f>
        <v>Hartwaren</v>
      </c>
      <c r="H20" t="str">
        <f>VLOOKUP(B20,'B '!$A$2:$K$620,7,0)</f>
        <v>Bad</v>
      </c>
      <c r="I20" t="str">
        <f>VLOOKUP(B20,'B '!$A$2:$K$620,8,0)</f>
        <v>Überkopfbrauseset mit Thermostat-Ablage "Ocean" in Chrom/ Weiß</v>
      </c>
      <c r="J20">
        <f>VLOOKUP(B20,'B '!$A$2:$K$620,9,0)</f>
        <v>0</v>
      </c>
      <c r="K20">
        <v>1</v>
      </c>
      <c r="L20">
        <f>VLOOKUP(B20,'B '!$A$2:$K$620,11,0)</f>
        <v>249.99</v>
      </c>
    </row>
    <row r="21" spans="1:12" x14ac:dyDescent="0.25">
      <c r="A21" s="1">
        <v>28026058</v>
      </c>
      <c r="B21">
        <f>VLOOKUP(A21,'B '!$A$2:$K$620,1,0)</f>
        <v>28026058</v>
      </c>
      <c r="C21">
        <f>VLOOKUP(B21,'B '!$A$2:$K$620,2,0)</f>
        <v>57426</v>
      </c>
      <c r="D21">
        <f>VLOOKUP(B21,'B '!$A$2:$K$620,3,0)</f>
        <v>9552835</v>
      </c>
      <c r="E21">
        <f>VLOOKUP(B21,'B '!$A$2:$K$620,4,0)</f>
        <v>7029774000606</v>
      </c>
      <c r="F21" t="str">
        <f>VLOOKUP(B21,'B '!$A$2:$K$620,5,0)</f>
        <v>Hamax</v>
      </c>
      <c r="G21" t="str">
        <f>VLOOKUP(B21,'B '!$A$2:$K$620,6,0)</f>
        <v>Hartwaren</v>
      </c>
      <c r="H21" t="str">
        <f>VLOOKUP(B21,'B '!$A$2:$K$620,7,0)</f>
        <v>Freizeit und Sport</v>
      </c>
      <c r="I21" t="str">
        <f>VLOOKUP(B21,'B '!$A$2:$K$620,8,0)</f>
        <v>Multifunktionsanhänger "Outback" in Anthrazit</v>
      </c>
      <c r="J21">
        <f>VLOOKUP(B21,'B '!$A$2:$K$620,9,0)</f>
        <v>0</v>
      </c>
      <c r="K21">
        <v>1</v>
      </c>
      <c r="L21">
        <f>VLOOKUP(B21,'B '!$A$2:$K$620,11,0)</f>
        <v>899</v>
      </c>
    </row>
    <row r="22" spans="1:12" x14ac:dyDescent="0.25">
      <c r="A22" s="1">
        <v>22064875</v>
      </c>
      <c r="B22">
        <f>VLOOKUP(A22,'B '!$A$2:$K$620,1,0)</f>
        <v>22064875</v>
      </c>
      <c r="C22">
        <f>VLOOKUP(B22,'B '!$A$2:$K$620,2,0)</f>
        <v>45611</v>
      </c>
      <c r="D22">
        <f>VLOOKUP(B22,'B '!$A$2:$K$620,3,0)</f>
        <v>7728090</v>
      </c>
      <c r="E22">
        <f>VLOOKUP(B22,'B '!$A$2:$K$620,4,0)</f>
        <v>3664944137450</v>
      </c>
      <c r="F22" t="str">
        <f>VLOOKUP(B22,'B '!$A$2:$K$620,5,0)</f>
        <v>DOCK avenue</v>
      </c>
      <c r="G22" t="str">
        <f>VLOOKUP(B22,'B '!$A$2:$K$620,6,0)</f>
        <v>Hartwaren</v>
      </c>
      <c r="H22" t="str">
        <f>VLOOKUP(B22,'B '!$A$2:$K$620,7,0)</f>
        <v>Möbel</v>
      </c>
      <c r="I22" t="str">
        <f>VLOOKUP(B22,'B '!$A$2:$K$620,8,0)</f>
        <v>Beistelltisch in Schwarz/ Natur - Ø 50,5 cm</v>
      </c>
      <c r="J22">
        <f>VLOOKUP(B22,'B '!$A$2:$K$620,9,0)</f>
        <v>0</v>
      </c>
      <c r="K22">
        <v>1</v>
      </c>
      <c r="L22">
        <f>VLOOKUP(B22,'B '!$A$2:$K$620,11,0)</f>
        <v>65</v>
      </c>
    </row>
    <row r="23" spans="1:12" x14ac:dyDescent="0.25">
      <c r="A23" s="1">
        <v>21932177</v>
      </c>
      <c r="B23">
        <f>VLOOKUP(A23,'B '!$A$2:$K$620,1,0)</f>
        <v>21932177</v>
      </c>
      <c r="C23">
        <f>VLOOKUP(B23,'B '!$A$2:$K$620,2,0)</f>
        <v>41853</v>
      </c>
      <c r="D23">
        <f>VLOOKUP(B23,'B '!$A$2:$K$620,3,0)</f>
        <v>7690007</v>
      </c>
      <c r="E23">
        <f>VLOOKUP(B23,'B '!$A$2:$K$620,4,0)</f>
        <v>3664944135227</v>
      </c>
      <c r="F23" t="str">
        <f>VLOOKUP(B23,'B '!$A$2:$K$620,5,0)</f>
        <v>Rétro Chic</v>
      </c>
      <c r="G23" t="str">
        <f>VLOOKUP(B23,'B '!$A$2:$K$620,6,0)</f>
        <v>Hartwaren</v>
      </c>
      <c r="H23" t="str">
        <f>VLOOKUP(B23,'B '!$A$2:$K$620,7,0)</f>
        <v>Möbel</v>
      </c>
      <c r="I23" t="str">
        <f>VLOOKUP(B23,'B '!$A$2:$K$620,8,0)</f>
        <v>Beistelltisch in Rosa - (H)48,5 x Ø 40 cm</v>
      </c>
      <c r="J23">
        <f>VLOOKUP(B23,'B '!$A$2:$K$620,9,0)</f>
        <v>0</v>
      </c>
      <c r="K23">
        <f>VLOOKUP(B23,'B '!$A$2:$K$620,10,0)</f>
        <v>1</v>
      </c>
      <c r="L23">
        <f>VLOOKUP(B23,'B '!$A$2:$K$620,11,0)</f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87C4-D6F6-4A76-9DB9-0A52F71F66D0}">
  <dimension ref="A1:R29"/>
  <sheetViews>
    <sheetView workbookViewId="0">
      <selection activeCell="P7" sqref="P7"/>
    </sheetView>
  </sheetViews>
  <sheetFormatPr defaultRowHeight="15" x14ac:dyDescent="0.25"/>
  <cols>
    <col min="1" max="1" width="10" bestFit="1" customWidth="1"/>
    <col min="9" max="9" width="8.85546875" customWidth="1"/>
    <col min="14" max="14" width="18.42578125" customWidth="1"/>
    <col min="15" max="15" width="9.42578125" bestFit="1" customWidth="1"/>
    <col min="18" max="18" width="13.28515625" customWidth="1"/>
  </cols>
  <sheetData>
    <row r="1" spans="1:18" ht="15.75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29431770</v>
      </c>
      <c r="B2">
        <f>VLOOKUP(A2,'B '!$A$2:$K$620,1,0)</f>
        <v>29431770</v>
      </c>
      <c r="C2">
        <f>VLOOKUP(B2,'B '!$A$2:$K$620,2,0)</f>
        <v>50333</v>
      </c>
      <c r="D2">
        <f>VLOOKUP(B2,'B '!$A$2:$K$620,3,0)</f>
        <v>9954591</v>
      </c>
      <c r="E2">
        <f>VLOOKUP(B2,'B '!$A$2:$K$620,4,0)</f>
        <v>4251083902354</v>
      </c>
      <c r="F2" t="str">
        <f>VLOOKUP(B2,'B '!$A$2:$K$620,5,0)</f>
        <v>Gartenfreude</v>
      </c>
      <c r="G2" t="str">
        <f>VLOOKUP(B2,'B '!$A$2:$K$620,6,0)</f>
        <v>Hartwaren</v>
      </c>
      <c r="H2" t="str">
        <f>VLOOKUP(B2,'B '!$A$2:$K$620,7,0)</f>
        <v>Deko</v>
      </c>
      <c r="I2" t="str">
        <f>VLOOKUP(B2,'B '!$A$2:$K$620,8,0)</f>
        <v>Pflanzkübel in Grau - (B)27 x (H)44 x (T)27 cm</v>
      </c>
      <c r="J2">
        <f>VLOOKUP(B2,'B '!$A$2:$K$620,9,0)</f>
        <v>0</v>
      </c>
      <c r="K2">
        <v>1</v>
      </c>
      <c r="L2">
        <f>VLOOKUP(B2,'B '!$A$2:$K$620,11,0)</f>
        <v>49.99</v>
      </c>
      <c r="N2" s="8" t="s">
        <v>1037</v>
      </c>
      <c r="O2" s="14">
        <f>SUM(L2:L29)</f>
        <v>3956.4899999999989</v>
      </c>
      <c r="P2" s="14">
        <f>O2*8%</f>
        <v>316.5191999999999</v>
      </c>
      <c r="Q2" s="9">
        <v>0.08</v>
      </c>
      <c r="R2" s="8" t="s">
        <v>1040</v>
      </c>
    </row>
    <row r="3" spans="1:18" x14ac:dyDescent="0.25">
      <c r="A3" s="1">
        <v>18309605</v>
      </c>
      <c r="B3">
        <f>VLOOKUP(A3,'B '!$A$2:$K$620,1,0)</f>
        <v>18309605</v>
      </c>
      <c r="C3">
        <f>VLOOKUP(B3,'B '!$A$2:$K$620,2,0)</f>
        <v>38177</v>
      </c>
      <c r="D3">
        <f>VLOOKUP(B3,'B '!$A$2:$K$620,3,0)</f>
        <v>6629849</v>
      </c>
      <c r="E3">
        <f>VLOOKUP(B3,'B '!$A$2:$K$620,4,0)</f>
        <v>8681875052442</v>
      </c>
      <c r="F3" t="str">
        <f>VLOOKUP(B3,'B '!$A$2:$K$620,5,0)</f>
        <v>Evila</v>
      </c>
      <c r="G3" t="str">
        <f>VLOOKUP(B3,'B '!$A$2:$K$620,6,0)</f>
        <v>Hartwaren</v>
      </c>
      <c r="H3" t="str">
        <f>VLOOKUP(B3,'B '!$A$2:$K$620,7,0)</f>
        <v>Lampen &amp; Leuchten</v>
      </c>
      <c r="I3" t="str">
        <f>VLOOKUP(B3,'B '!$A$2:$K$620,8,0)</f>
        <v>Standleuchte "Ayd" in Natur/ Grau - (H)140 cm</v>
      </c>
      <c r="J3">
        <f>VLOOKUP(B3,'B '!$A$2:$K$620,9,0)</f>
        <v>0</v>
      </c>
      <c r="K3">
        <v>1</v>
      </c>
      <c r="L3">
        <f>VLOOKUP(B3,'B '!$A$2:$K$620,11,0)</f>
        <v>81.22</v>
      </c>
    </row>
    <row r="4" spans="1:18" x14ac:dyDescent="0.25">
      <c r="A4" s="1">
        <v>21930521</v>
      </c>
      <c r="B4">
        <f>VLOOKUP(A4,'B '!$A$2:$K$620,1,0)</f>
        <v>21930521</v>
      </c>
      <c r="C4">
        <f>VLOOKUP(B4,'B '!$A$2:$K$620,2,0)</f>
        <v>40431</v>
      </c>
      <c r="D4">
        <f>VLOOKUP(B4,'B '!$A$2:$K$620,3,0)</f>
        <v>7688763</v>
      </c>
      <c r="E4">
        <f>VLOOKUP(B4,'B '!$A$2:$K$620,4,0)</f>
        <v>4008838273098</v>
      </c>
      <c r="F4" t="str">
        <f>VLOOKUP(B4,'B '!$A$2:$K$620,5,0)</f>
        <v>Wenko</v>
      </c>
      <c r="G4" t="str">
        <f>VLOOKUP(B4,'B '!$A$2:$K$620,6,0)</f>
        <v>Hartwaren</v>
      </c>
      <c r="H4" t="str">
        <f>VLOOKUP(B4,'B '!$A$2:$K$620,7,0)</f>
        <v>Bad</v>
      </c>
      <c r="I4" t="str">
        <f>VLOOKUP(B4,'B '!$A$2:$K$620,8,0)</f>
        <v>WC-Garnitur "Rivalta" in Schwarz - (H)70 cm</v>
      </c>
      <c r="J4">
        <f>VLOOKUP(B4,'B '!$A$2:$K$620,9,0)</f>
        <v>0</v>
      </c>
      <c r="K4">
        <v>1</v>
      </c>
      <c r="L4">
        <f>VLOOKUP(B4,'B '!$A$2:$K$620,11,0)</f>
        <v>39.99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19252177</v>
      </c>
      <c r="B5">
        <f>VLOOKUP(A5,'B '!$A$2:$K$620,1,0)</f>
        <v>19252177</v>
      </c>
      <c r="C5">
        <f>VLOOKUP(B5,'B '!$A$2:$K$620,2,0)</f>
        <v>33723</v>
      </c>
      <c r="D5">
        <f>VLOOKUP(B5,'B '!$A$2:$K$620,3,0)</f>
        <v>6914303</v>
      </c>
      <c r="E5">
        <f>VLOOKUP(B5,'B '!$A$2:$K$620,4,0)</f>
        <v>8004976616281</v>
      </c>
      <c r="F5" t="str">
        <f>VLOOKUP(B5,'B '!$A$2:$K$620,5,0)</f>
        <v>Trendy Kitchen by EXCÉLSA</v>
      </c>
      <c r="G5" t="str">
        <f>VLOOKUP(B5,'B '!$A$2:$K$620,6,0)</f>
        <v>Hartwaren</v>
      </c>
      <c r="H5" t="str">
        <f>VLOOKUP(B5,'B '!$A$2:$K$620,7,0)</f>
        <v>Gedeckter Tisch</v>
      </c>
      <c r="I5" t="str">
        <f>VLOOKUP(B5,'B '!$A$2:$K$620,8,0)</f>
        <v>Trendy Kitchen by EXCÉLSA Geschirr  in bunt</v>
      </c>
      <c r="J5">
        <f>VLOOKUP(B5,'B '!$A$2:$K$620,9,0)</f>
        <v>0</v>
      </c>
      <c r="K5">
        <v>1</v>
      </c>
      <c r="L5">
        <f>VLOOKUP(B5,'B '!$A$2:$K$620,11,0)</f>
        <v>150</v>
      </c>
      <c r="N5" s="8" t="s">
        <v>1037</v>
      </c>
      <c r="O5" s="14">
        <f>SUM(L2:L29)</f>
        <v>3956.4899999999989</v>
      </c>
      <c r="P5" s="14">
        <f>O5*7%</f>
        <v>276.95429999999993</v>
      </c>
      <c r="Q5" s="9">
        <v>7.4999999999999997E-2</v>
      </c>
      <c r="R5" s="4" t="s">
        <v>1041</v>
      </c>
    </row>
    <row r="6" spans="1:18" x14ac:dyDescent="0.25">
      <c r="A6" s="1">
        <v>18269139</v>
      </c>
      <c r="B6">
        <f>VLOOKUP(A6,'B '!$A$2:$K$620,1,0)</f>
        <v>18269139</v>
      </c>
      <c r="C6">
        <f>VLOOKUP(B6,'B '!$A$2:$K$620,2,0)</f>
        <v>38283</v>
      </c>
      <c r="D6">
        <f>VLOOKUP(B6,'B '!$A$2:$K$620,3,0)</f>
        <v>6614530</v>
      </c>
      <c r="E6">
        <f>VLOOKUP(B6,'B '!$A$2:$K$620,4,0)</f>
        <v>4013833836261</v>
      </c>
      <c r="F6" t="str">
        <f>VLOOKUP(B6,'B '!$A$2:$K$620,5,0)</f>
        <v>GRUNDIG</v>
      </c>
      <c r="G6" t="str">
        <f>VLOOKUP(B6,'B '!$A$2:$K$620,6,0)</f>
        <v>Hartwaren</v>
      </c>
      <c r="H6" t="str">
        <f>VLOOKUP(B6,'B '!$A$2:$K$620,7,0)</f>
        <v>Technik</v>
      </c>
      <c r="I6" t="str">
        <f>VLOOKUP(B6,'B '!$A$2:$K$620,8,0)</f>
        <v>Dampfbügelstation in Schwarz</v>
      </c>
      <c r="J6">
        <f>VLOOKUP(B6,'B '!$A$2:$K$620,9,0)</f>
        <v>0</v>
      </c>
      <c r="K6">
        <v>1</v>
      </c>
      <c r="L6">
        <f>VLOOKUP(B6,'B '!$A$2:$K$620,11,0)</f>
        <v>279</v>
      </c>
    </row>
    <row r="7" spans="1:18" x14ac:dyDescent="0.25">
      <c r="A7" s="1">
        <v>19252186</v>
      </c>
      <c r="B7">
        <f>VLOOKUP(A7,'B '!$A$2:$K$620,1,0)</f>
        <v>19252186</v>
      </c>
      <c r="C7">
        <f>VLOOKUP(B7,'B '!$A$2:$K$620,2,0)</f>
        <v>33723</v>
      </c>
      <c r="D7">
        <f>VLOOKUP(B7,'B '!$A$2:$K$620,3,0)</f>
        <v>6914312</v>
      </c>
      <c r="E7">
        <f>VLOOKUP(B7,'B '!$A$2:$K$620,4,0)</f>
        <v>8004976624958</v>
      </c>
      <c r="F7" t="str">
        <f>VLOOKUP(B7,'B '!$A$2:$K$620,5,0)</f>
        <v>Trendy Kitchen by EXCÉLSA</v>
      </c>
      <c r="G7" t="str">
        <f>VLOOKUP(B7,'B '!$A$2:$K$620,6,0)</f>
        <v>Hartwaren</v>
      </c>
      <c r="H7" t="str">
        <f>VLOOKUP(B7,'B '!$A$2:$K$620,7,0)</f>
        <v>Gedeckter Tisch</v>
      </c>
      <c r="I7" t="str">
        <f>VLOOKUP(B7,'B '!$A$2:$K$620,8,0)</f>
        <v>18tlg. Tafelservice in Bunt</v>
      </c>
      <c r="J7">
        <f>VLOOKUP(B7,'B '!$A$2:$K$620,9,0)</f>
        <v>0</v>
      </c>
      <c r="K7">
        <v>1</v>
      </c>
      <c r="L7">
        <f>VLOOKUP(B7,'B '!$A$2:$K$620,11,0)</f>
        <v>150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29659429</v>
      </c>
      <c r="B8">
        <f>VLOOKUP(A8,'B '!$A$2:$K$620,1,0)</f>
        <v>29659429</v>
      </c>
      <c r="C8">
        <f>VLOOKUP(B8,'B '!$A$2:$K$620,2,0)</f>
        <v>48774</v>
      </c>
      <c r="D8">
        <f>VLOOKUP(B8,'B '!$A$2:$K$620,3,0)</f>
        <v>10021861</v>
      </c>
      <c r="E8">
        <f>VLOOKUP(B8,'B '!$A$2:$K$620,4,0)</f>
        <v>8681875742978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Möbel</v>
      </c>
      <c r="I8" t="str">
        <f>VLOOKUP(B8,'B '!$A$2:$K$620,8,0)</f>
        <v>Nachttisch "Malmö" in Weiß/ Hellbraun - (B)40 x (H)63 x (T)35 cm</v>
      </c>
      <c r="J8">
        <f>VLOOKUP(B8,'B '!$A$2:$K$620,9,0)</f>
        <v>0</v>
      </c>
      <c r="K8">
        <v>1</v>
      </c>
      <c r="L8">
        <f>VLOOKUP(B8,'B '!$A$2:$K$620,11,0)</f>
        <v>264.48</v>
      </c>
      <c r="N8" s="8" t="s">
        <v>1037</v>
      </c>
      <c r="O8" s="14">
        <f>SUM(L2:L29)</f>
        <v>3956.4899999999989</v>
      </c>
      <c r="P8" s="14">
        <f>O8*6.5%</f>
        <v>257.17184999999995</v>
      </c>
      <c r="Q8" s="9">
        <v>6.5000000000000002E-2</v>
      </c>
      <c r="R8" s="4" t="s">
        <v>1042</v>
      </c>
    </row>
    <row r="9" spans="1:18" x14ac:dyDescent="0.25">
      <c r="A9" s="1">
        <v>25984923</v>
      </c>
      <c r="B9">
        <f>VLOOKUP(A9,'B '!$A$2:$K$620,1,0)</f>
        <v>25984923</v>
      </c>
      <c r="C9">
        <f>VLOOKUP(B9,'B '!$A$2:$K$620,2,0)</f>
        <v>48294</v>
      </c>
      <c r="D9">
        <f>VLOOKUP(B9,'B '!$A$2:$K$620,3,0)</f>
        <v>8923041</v>
      </c>
      <c r="E9">
        <f>VLOOKUP(B9,'B '!$A$2:$K$620,4,0)</f>
        <v>4008838177754</v>
      </c>
      <c r="F9" t="str">
        <f>VLOOKUP(B9,'B '!$A$2:$K$620,5,0)</f>
        <v>Wenko</v>
      </c>
      <c r="G9" t="str">
        <f>VLOOKUP(B9,'B '!$A$2:$K$620,6,0)</f>
        <v>Hartwaren</v>
      </c>
      <c r="H9" t="str">
        <f>VLOOKUP(B9,'B '!$A$2:$K$620,7,0)</f>
        <v>Bad</v>
      </c>
      <c r="I9" t="str">
        <f>VLOOKUP(B9,'B '!$A$2:$K$620,8,0)</f>
        <v>Handtuchständer "Style" in Chrom - (B)46 x (H)82 x (T)20 cm</v>
      </c>
      <c r="J9">
        <f>VLOOKUP(B9,'B '!$A$2:$K$620,9,0)</f>
        <v>0</v>
      </c>
      <c r="K9">
        <v>1</v>
      </c>
      <c r="L9">
        <f>VLOOKUP(B9,'B '!$A$2:$K$620,11,0)</f>
        <v>54.99</v>
      </c>
    </row>
    <row r="10" spans="1:18" x14ac:dyDescent="0.25">
      <c r="A10" s="1">
        <v>25798118</v>
      </c>
      <c r="B10">
        <f>VLOOKUP(A10,'B '!$A$2:$K$620,1,0)</f>
        <v>25798118</v>
      </c>
      <c r="C10">
        <f>VLOOKUP(B10,'B '!$A$2:$K$620,2,0)</f>
        <v>48756</v>
      </c>
      <c r="D10">
        <f>VLOOKUP(B10,'B '!$A$2:$K$620,3,0)</f>
        <v>8871887</v>
      </c>
      <c r="E10">
        <f>VLOOKUP(B10,'B '!$A$2:$K$620,4,0)</f>
        <v>8681875449686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Möbel</v>
      </c>
      <c r="I10" t="str">
        <f>VLOOKUP(B10,'B '!$A$2:$K$620,8,0)</f>
        <v>TV-Regal "Gaye" in Walnuss/ Weiß - (B)120 x (H)37 x (T)25 cm</v>
      </c>
      <c r="J10">
        <f>VLOOKUP(B10,'B '!$A$2:$K$620,9,0)</f>
        <v>0</v>
      </c>
      <c r="K10">
        <v>1</v>
      </c>
      <c r="L10">
        <f>VLOOKUP(B10,'B '!$A$2:$K$620,11,0)</f>
        <v>172.14</v>
      </c>
    </row>
    <row r="11" spans="1:18" x14ac:dyDescent="0.25">
      <c r="A11" s="1">
        <v>19328125</v>
      </c>
      <c r="B11">
        <f>VLOOKUP(A11,'B '!$A$2:$K$620,1,0)</f>
        <v>19328125</v>
      </c>
      <c r="C11">
        <f>VLOOKUP(B11,'B '!$A$2:$K$620,2,0)</f>
        <v>34011</v>
      </c>
      <c r="D11">
        <f>VLOOKUP(B11,'B '!$A$2:$K$620,3,0)</f>
        <v>6935088</v>
      </c>
      <c r="E11">
        <f>VLOOKUP(B11,'B '!$A$2:$K$620,4,0)</f>
        <v>3664944071068</v>
      </c>
      <c r="F11" t="str">
        <f>VLOOKUP(B11,'B '!$A$2:$K$620,5,0)</f>
        <v>Ethnical Life</v>
      </c>
      <c r="G11" t="str">
        <f>VLOOKUP(B11,'B '!$A$2:$K$620,6,0)</f>
        <v>Hartwaren</v>
      </c>
      <c r="H11" t="str">
        <f>VLOOKUP(B11,'B '!$A$2:$K$620,7,0)</f>
        <v>Deko</v>
      </c>
      <c r="I11" t="str">
        <f>VLOOKUP(B11,'B '!$A$2:$K$620,8,0)</f>
        <v>Wandspiegel in Schwarz - (B)50 x (H)50 x (T)3 cm</v>
      </c>
      <c r="J11">
        <f>VLOOKUP(B11,'B '!$A$2:$K$620,9,0)</f>
        <v>0</v>
      </c>
      <c r="K11">
        <v>1</v>
      </c>
      <c r="L11">
        <f>VLOOKUP(B11,'B '!$A$2:$K$620,11,0)</f>
        <v>40.299999999999997</v>
      </c>
    </row>
    <row r="12" spans="1:18" x14ac:dyDescent="0.25">
      <c r="A12" s="1">
        <v>19328125</v>
      </c>
      <c r="B12">
        <f>VLOOKUP(A12,'B '!$A$2:$K$620,1,0)</f>
        <v>19328125</v>
      </c>
      <c r="C12">
        <f>VLOOKUP(B12,'B '!$A$2:$K$620,2,0)</f>
        <v>34011</v>
      </c>
      <c r="D12">
        <f>VLOOKUP(B12,'B '!$A$2:$K$620,3,0)</f>
        <v>6935088</v>
      </c>
      <c r="E12">
        <f>VLOOKUP(B12,'B '!$A$2:$K$620,4,0)</f>
        <v>3664944071068</v>
      </c>
      <c r="F12" t="str">
        <f>VLOOKUP(B12,'B '!$A$2:$K$620,5,0)</f>
        <v>Ethnical Life</v>
      </c>
      <c r="G12" t="str">
        <f>VLOOKUP(B12,'B '!$A$2:$K$620,6,0)</f>
        <v>Hartwaren</v>
      </c>
      <c r="H12" t="str">
        <f>VLOOKUP(B12,'B '!$A$2:$K$620,7,0)</f>
        <v>Deko</v>
      </c>
      <c r="I12" t="str">
        <f>VLOOKUP(B12,'B '!$A$2:$K$620,8,0)</f>
        <v>Wandspiegel in Schwarz - (B)50 x (H)50 x (T)3 cm</v>
      </c>
      <c r="J12">
        <f>VLOOKUP(B12,'B '!$A$2:$K$620,9,0)</f>
        <v>0</v>
      </c>
      <c r="K12">
        <v>1</v>
      </c>
      <c r="L12">
        <f>VLOOKUP(B12,'B '!$A$2:$K$620,11,0)</f>
        <v>40.299999999999997</v>
      </c>
    </row>
    <row r="13" spans="1:18" x14ac:dyDescent="0.25">
      <c r="A13" s="1">
        <v>19403129</v>
      </c>
      <c r="B13">
        <f>VLOOKUP(A13,'B '!$A$2:$K$620,1,0)</f>
        <v>19403129</v>
      </c>
      <c r="C13">
        <f>VLOOKUP(B13,'B '!$A$2:$K$620,2,0)</f>
        <v>40007</v>
      </c>
      <c r="D13">
        <f>VLOOKUP(B13,'B '!$A$2:$K$620,3,0)</f>
        <v>6960670</v>
      </c>
      <c r="E13">
        <f>VLOOKUP(B13,'B '!$A$2:$K$620,4,0)</f>
        <v>8681181920749</v>
      </c>
      <c r="F13" t="str">
        <f>VLOOKUP(B13,'B '!$A$2:$K$620,5,0)</f>
        <v>ABERTO DESIGN</v>
      </c>
      <c r="G13" t="str">
        <f>VLOOKUP(B13,'B '!$A$2:$K$620,6,0)</f>
        <v>Hartwaren</v>
      </c>
      <c r="H13" t="str">
        <f>VLOOKUP(B13,'B '!$A$2:$K$620,7,0)</f>
        <v>Deko</v>
      </c>
      <c r="I13" t="str">
        <f>VLOOKUP(B13,'B '!$A$2:$K$620,8,0)</f>
        <v>Leinwanddruck "KC098" - (B)45 x (H)45 cm</v>
      </c>
      <c r="J13">
        <f>VLOOKUP(B13,'B '!$A$2:$K$620,9,0)</f>
        <v>0</v>
      </c>
      <c r="K13">
        <v>1</v>
      </c>
      <c r="L13">
        <f>VLOOKUP(B13,'B '!$A$2:$K$620,11,0)</f>
        <v>55</v>
      </c>
    </row>
    <row r="14" spans="1:18" x14ac:dyDescent="0.25">
      <c r="A14" s="1">
        <v>20823010</v>
      </c>
      <c r="B14">
        <f>VLOOKUP(A14,'B '!$A$2:$K$620,1,0)</f>
        <v>20823010</v>
      </c>
      <c r="C14">
        <f>VLOOKUP(B14,'B '!$A$2:$K$620,2,0)</f>
        <v>42955</v>
      </c>
      <c r="D14">
        <f>VLOOKUP(B14,'B '!$A$2:$K$620,3,0)</f>
        <v>7373760</v>
      </c>
      <c r="E14">
        <f>VLOOKUP(B14,'B '!$A$2:$K$620,4,0)</f>
        <v>8681875207934</v>
      </c>
      <c r="F14" t="str">
        <f>VLOOKUP(B14,'B '!$A$2:$K$620,5,0)</f>
        <v>Evila</v>
      </c>
      <c r="G14" t="str">
        <f>VLOOKUP(B14,'B '!$A$2:$K$620,6,0)</f>
        <v>Hartwaren</v>
      </c>
      <c r="H14" t="str">
        <f>VLOOKUP(B14,'B '!$A$2:$K$620,7,0)</f>
        <v>Bad</v>
      </c>
      <c r="I14" t="str">
        <f>VLOOKUP(B14,'B '!$A$2:$K$620,8,0)</f>
        <v>Wandregal "Boru" in Walnuss - (B)60 x (H)50 x (T)12 cm</v>
      </c>
      <c r="J14">
        <f>VLOOKUP(B14,'B '!$A$2:$K$620,9,0)</f>
        <v>0</v>
      </c>
      <c r="K14">
        <v>1</v>
      </c>
      <c r="L14">
        <f>VLOOKUP(B14,'B '!$A$2:$K$620,11,0)</f>
        <v>270</v>
      </c>
    </row>
    <row r="15" spans="1:18" x14ac:dyDescent="0.25">
      <c r="A15" s="1">
        <v>30530082</v>
      </c>
      <c r="B15">
        <f>VLOOKUP(A15,'B '!$A$2:$K$620,1,0)</f>
        <v>30530082</v>
      </c>
      <c r="C15">
        <f>VLOOKUP(B15,'B '!$A$2:$K$620,2,0)</f>
        <v>63398</v>
      </c>
      <c r="D15">
        <f>VLOOKUP(B15,'B '!$A$2:$K$620,3,0)</f>
        <v>10303602</v>
      </c>
      <c r="E15">
        <f>VLOOKUP(B15,'B '!$A$2:$K$620,4,0)</f>
        <v>5060359289117</v>
      </c>
      <c r="F15" t="str">
        <f>VLOOKUP(B15,'B '!$A$2:$K$620,5,0)</f>
        <v>iRobot</v>
      </c>
      <c r="G15" t="str">
        <f>VLOOKUP(B15,'B '!$A$2:$K$620,6,0)</f>
        <v>Hartwaren</v>
      </c>
      <c r="H15" t="str">
        <f>VLOOKUP(B15,'B '!$A$2:$K$620,7,0)</f>
        <v>Technik</v>
      </c>
      <c r="I15" t="str">
        <f>VLOOKUP(B15,'B '!$A$2:$K$620,8,0)</f>
        <v>iRobot Staubsauger  in schwarz_gold</v>
      </c>
      <c r="J15">
        <f>VLOOKUP(B15,'B '!$A$2:$K$620,9,0)</f>
        <v>0</v>
      </c>
      <c r="K15">
        <v>1</v>
      </c>
      <c r="L15">
        <f>VLOOKUP(B15,'B '!$A$2:$K$620,11,0)</f>
        <v>390.57</v>
      </c>
    </row>
    <row r="16" spans="1:18" x14ac:dyDescent="0.25">
      <c r="A16" s="1">
        <v>17182547</v>
      </c>
      <c r="B16">
        <f>VLOOKUP(A16,'B '!$A$2:$K$620,1,0)</f>
        <v>17182547</v>
      </c>
      <c r="C16">
        <f>VLOOKUP(B16,'B '!$A$2:$K$620,2,0)</f>
        <v>34824</v>
      </c>
      <c r="D16">
        <f>VLOOKUP(B16,'B '!$A$2:$K$620,3,0)</f>
        <v>6306768</v>
      </c>
      <c r="E16">
        <f>VLOOKUP(B16,'B '!$A$2:$K$620,4,0)</f>
        <v>4008832650482</v>
      </c>
      <c r="F16" t="str">
        <f>VLOOKUP(B16,'B '!$A$2:$K$620,5,0)</f>
        <v>Blomus</v>
      </c>
      <c r="G16" t="str">
        <f>VLOOKUP(B16,'B '!$A$2:$K$620,6,0)</f>
        <v>Hartwaren</v>
      </c>
      <c r="H16" t="str">
        <f>VLOOKUP(B16,'B '!$A$2:$K$620,7,0)</f>
        <v>Deko</v>
      </c>
      <c r="I16" t="str">
        <f>VLOOKUP(B16,'B '!$A$2:$K$620,8,0)</f>
        <v>Windrad "Viento" in Silber - (B)38 x (H)133,5 x (T)13 cm</v>
      </c>
      <c r="J16">
        <f>VLOOKUP(B16,'B '!$A$2:$K$620,9,0)</f>
        <v>0</v>
      </c>
      <c r="K16">
        <v>1</v>
      </c>
      <c r="L16">
        <f>VLOOKUP(B16,'B '!$A$2:$K$620,11,0)</f>
        <v>23.95</v>
      </c>
    </row>
    <row r="17" spans="1:12" x14ac:dyDescent="0.25">
      <c r="A17" s="1">
        <v>25209146</v>
      </c>
      <c r="B17">
        <f>VLOOKUP(A17,'B '!$A$2:$K$620,1,0)</f>
        <v>25209146</v>
      </c>
      <c r="C17">
        <f>VLOOKUP(B17,'B '!$A$2:$K$620,2,0)</f>
        <v>50729</v>
      </c>
      <c r="D17">
        <f>VLOOKUP(B17,'B '!$A$2:$K$620,3,0)</f>
        <v>8698220</v>
      </c>
      <c r="E17">
        <f>VLOOKUP(B17,'B '!$A$2:$K$620,4,0)</f>
        <v>3664944176442</v>
      </c>
      <c r="F17" t="str">
        <f>VLOOKUP(B17,'B '!$A$2:$K$620,5,0)</f>
        <v>Rétro Chic</v>
      </c>
      <c r="G17" t="str">
        <f>VLOOKUP(B17,'B '!$A$2:$K$620,6,0)</f>
        <v>Hartwaren</v>
      </c>
      <c r="H17" t="str">
        <f>VLOOKUP(B17,'B '!$A$2:$K$620,7,0)</f>
        <v>Möbel</v>
      </c>
      <c r="I17" t="str">
        <f>VLOOKUP(B17,'B '!$A$2:$K$620,8,0)</f>
        <v>2er-Set: Sessel "Ariel" in Blau - (B)52,5 x (H)79,7 x (T)50,5 cm</v>
      </c>
      <c r="J17">
        <f>VLOOKUP(B17,'B '!$A$2:$K$620,9,0)</f>
        <v>0</v>
      </c>
      <c r="K17">
        <v>1</v>
      </c>
      <c r="L17">
        <f>VLOOKUP(B17,'B '!$A$2:$K$620,11,0)</f>
        <v>278</v>
      </c>
    </row>
    <row r="18" spans="1:12" x14ac:dyDescent="0.25">
      <c r="A18" s="1">
        <v>17842538</v>
      </c>
      <c r="B18">
        <f>VLOOKUP(A18,'B '!$A$2:$K$620,1,0)</f>
        <v>17842538</v>
      </c>
      <c r="C18">
        <f>VLOOKUP(B18,'B '!$A$2:$K$620,2,0)</f>
        <v>37280</v>
      </c>
      <c r="D18">
        <f>VLOOKUP(B18,'B '!$A$2:$K$620,3,0)</f>
        <v>6494487</v>
      </c>
      <c r="E18">
        <f>VLOOKUP(B18,'B '!$A$2:$K$620,4,0)</f>
        <v>3760119732854</v>
      </c>
      <c r="F18" t="str">
        <f>VLOOKUP(B18,'B '!$A$2:$K$620,5,0)</f>
        <v>lumisky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LED-Dekoleuchte "Bobby" mit Farbwechsel - Ø 50 cm</v>
      </c>
      <c r="J18">
        <f>VLOOKUP(B18,'B '!$A$2:$K$620,9,0)</f>
        <v>0</v>
      </c>
      <c r="K18">
        <v>1</v>
      </c>
      <c r="L18">
        <f>VLOOKUP(B18,'B '!$A$2:$K$620,11,0)</f>
        <v>141</v>
      </c>
    </row>
    <row r="19" spans="1:12" x14ac:dyDescent="0.25">
      <c r="A19" s="1">
        <v>21939596</v>
      </c>
      <c r="B19">
        <f>VLOOKUP(A19,'B '!$A$2:$K$620,1,0)</f>
        <v>21939596</v>
      </c>
      <c r="C19">
        <f>VLOOKUP(B19,'B '!$A$2:$K$620,2,0)</f>
        <v>44647</v>
      </c>
      <c r="D19">
        <f>VLOOKUP(B19,'B '!$A$2:$K$620,3,0)</f>
        <v>7692932</v>
      </c>
      <c r="E19">
        <f>VLOOKUP(B19,'B '!$A$2:$K$620,4,0)</f>
        <v>8681875149364</v>
      </c>
      <c r="F19" t="str">
        <f>VLOOKUP(B19,'B '!$A$2:$K$620,5,0)</f>
        <v>ABERTO DESIGN</v>
      </c>
      <c r="G19" t="str">
        <f>VLOOKUP(B19,'B '!$A$2:$K$620,6,0)</f>
        <v>Hartwaren</v>
      </c>
      <c r="H19" t="str">
        <f>VLOOKUP(B19,'B '!$A$2:$K$620,7,0)</f>
        <v>Deko</v>
      </c>
      <c r="I19" t="str">
        <f>VLOOKUP(B19,'B '!$A$2:$K$620,8,0)</f>
        <v>Gerahmter Kunstdruck - (B)120 x (H)48 cm</v>
      </c>
      <c r="J19">
        <f>VLOOKUP(B19,'B '!$A$2:$K$620,9,0)</f>
        <v>0</v>
      </c>
      <c r="K19">
        <v>1</v>
      </c>
      <c r="L19">
        <f>VLOOKUP(B19,'B '!$A$2:$K$620,11,0)</f>
        <v>200.7</v>
      </c>
    </row>
    <row r="20" spans="1:12" x14ac:dyDescent="0.25">
      <c r="A20" s="1">
        <v>18309608</v>
      </c>
      <c r="B20">
        <f>VLOOKUP(A20,'B '!$A$2:$K$620,1,0)</f>
        <v>18309608</v>
      </c>
      <c r="C20">
        <f>VLOOKUP(B20,'B '!$A$2:$K$620,2,0)</f>
        <v>38177</v>
      </c>
      <c r="D20">
        <f>VLOOKUP(B20,'B '!$A$2:$K$620,3,0)</f>
        <v>6629852</v>
      </c>
      <c r="E20">
        <f>VLOOKUP(B20,'B '!$A$2:$K$620,4,0)</f>
        <v>8681875052497</v>
      </c>
      <c r="F20" t="str">
        <f>VLOOKUP(B20,'B '!$A$2:$K$620,5,0)</f>
        <v>Evila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in Braun/ Creme - (H)140 x Ø 38 cm</v>
      </c>
      <c r="J20">
        <f>VLOOKUP(B20,'B '!$A$2:$K$620,9,0)</f>
        <v>0</v>
      </c>
      <c r="K20">
        <v>1</v>
      </c>
      <c r="L20">
        <f>VLOOKUP(B20,'B '!$A$2:$K$620,11,0)</f>
        <v>81.22</v>
      </c>
    </row>
    <row r="21" spans="1:12" x14ac:dyDescent="0.25">
      <c r="A21" s="1">
        <v>18309606</v>
      </c>
      <c r="B21">
        <f>VLOOKUP(A21,'B '!$A$2:$K$620,1,0)</f>
        <v>18309606</v>
      </c>
      <c r="C21">
        <f>VLOOKUP(B21,'B '!$A$2:$K$620,2,0)</f>
        <v>38177</v>
      </c>
      <c r="D21">
        <f>VLOOKUP(B21,'B '!$A$2:$K$620,3,0)</f>
        <v>6629850</v>
      </c>
      <c r="E21">
        <f>VLOOKUP(B21,'B '!$A$2:$K$620,4,0)</f>
        <v>8681875052459</v>
      </c>
      <c r="F21" t="str">
        <f>VLOOKUP(B21,'B '!$A$2:$K$620,5,0)</f>
        <v>Evila</v>
      </c>
      <c r="G21" t="str">
        <f>VLOOKUP(B21,'B '!$A$2:$K$620,6,0)</f>
        <v>Hartwaren</v>
      </c>
      <c r="H21" t="str">
        <f>VLOOKUP(B21,'B '!$A$2:$K$620,7,0)</f>
        <v>Lampen &amp; Leuchten</v>
      </c>
      <c r="I21" t="str">
        <f>VLOOKUP(B21,'B '!$A$2:$K$620,8,0)</f>
        <v>Standleuchte "Ayd" in Natur/ Weiß - (H)140 cm</v>
      </c>
      <c r="J21">
        <f>VLOOKUP(B21,'B '!$A$2:$K$620,9,0)</f>
        <v>0</v>
      </c>
      <c r="K21">
        <v>1</v>
      </c>
      <c r="L21">
        <f>VLOOKUP(B21,'B '!$A$2:$K$620,11,0)</f>
        <v>81.22</v>
      </c>
    </row>
    <row r="22" spans="1:12" x14ac:dyDescent="0.25">
      <c r="A22" s="1">
        <v>24380624</v>
      </c>
      <c r="B22">
        <f>VLOOKUP(A22,'B '!$A$2:$K$620,1,0)</f>
        <v>24380624</v>
      </c>
      <c r="C22">
        <f>VLOOKUP(B22,'B '!$A$2:$K$620,2,0)</f>
        <v>44649</v>
      </c>
      <c r="D22">
        <f>VLOOKUP(B22,'B '!$A$2:$K$620,3,0)</f>
        <v>8446433</v>
      </c>
      <c r="E22">
        <f>VLOOKUP(B22,'B '!$A$2:$K$620,4,0)</f>
        <v>8681875052558</v>
      </c>
      <c r="F22" t="str">
        <f>VLOOKUP(B22,'B '!$A$2:$K$620,5,0)</f>
        <v>Evila</v>
      </c>
      <c r="G22" t="str">
        <f>VLOOKUP(B22,'B '!$A$2:$K$620,6,0)</f>
        <v>Hartwaren</v>
      </c>
      <c r="H22" t="str">
        <f>VLOOKUP(B22,'B '!$A$2:$K$620,7,0)</f>
        <v>Lampen &amp; Leuchten</v>
      </c>
      <c r="I22" t="str">
        <f>VLOOKUP(B22,'B '!$A$2:$K$620,8,0)</f>
        <v>Standleuchte "Ayd" in Schwarz/ Braun - (H)140 cm</v>
      </c>
      <c r="J22">
        <f>VLOOKUP(B22,'B '!$A$2:$K$620,9,0)</f>
        <v>0</v>
      </c>
      <c r="K22">
        <v>1</v>
      </c>
      <c r="L22">
        <f>VLOOKUP(B22,'B '!$A$2:$K$620,11,0)</f>
        <v>87</v>
      </c>
    </row>
    <row r="23" spans="1:12" x14ac:dyDescent="0.25">
      <c r="A23" s="1">
        <v>24380624</v>
      </c>
      <c r="B23">
        <f>VLOOKUP(A23,'B '!$A$2:$K$620,1,0)</f>
        <v>24380624</v>
      </c>
      <c r="C23">
        <f>VLOOKUP(B23,'B '!$A$2:$K$620,2,0)</f>
        <v>44649</v>
      </c>
      <c r="D23">
        <f>VLOOKUP(B23,'B '!$A$2:$K$620,3,0)</f>
        <v>8446433</v>
      </c>
      <c r="E23">
        <f>VLOOKUP(B23,'B '!$A$2:$K$620,4,0)</f>
        <v>8681875052558</v>
      </c>
      <c r="F23" t="str">
        <f>VLOOKUP(B23,'B '!$A$2:$K$620,5,0)</f>
        <v>Evila</v>
      </c>
      <c r="G23" t="str">
        <f>VLOOKUP(B23,'B '!$A$2:$K$620,6,0)</f>
        <v>Hartwaren</v>
      </c>
      <c r="H23" t="str">
        <f>VLOOKUP(B23,'B '!$A$2:$K$620,7,0)</f>
        <v>Lampen &amp; Leuchten</v>
      </c>
      <c r="I23" t="str">
        <f>VLOOKUP(B23,'B '!$A$2:$K$620,8,0)</f>
        <v>Standleuchte "Ayd" in Schwarz/ Braun - (H)140 cm</v>
      </c>
      <c r="J23">
        <f>VLOOKUP(B23,'B '!$A$2:$K$620,9,0)</f>
        <v>0</v>
      </c>
      <c r="K23">
        <v>1</v>
      </c>
      <c r="L23">
        <f>VLOOKUP(B23,'B '!$A$2:$K$620,11,0)</f>
        <v>87</v>
      </c>
    </row>
    <row r="24" spans="1:12" x14ac:dyDescent="0.25">
      <c r="A24" s="1">
        <v>24380624</v>
      </c>
      <c r="B24">
        <f>VLOOKUP(A24,'B '!$A$2:$K$620,1,0)</f>
        <v>24380624</v>
      </c>
      <c r="C24">
        <f>VLOOKUP(B24,'B '!$A$2:$K$620,2,0)</f>
        <v>44649</v>
      </c>
      <c r="D24">
        <f>VLOOKUP(B24,'B '!$A$2:$K$620,3,0)</f>
        <v>8446433</v>
      </c>
      <c r="E24">
        <f>VLOOKUP(B24,'B '!$A$2:$K$620,4,0)</f>
        <v>8681875052558</v>
      </c>
      <c r="F24" t="str">
        <f>VLOOKUP(B24,'B '!$A$2:$K$620,5,0)</f>
        <v>Evila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Standleuchte "Ayd" in Schwarz/ Braun - (H)140 cm</v>
      </c>
      <c r="J24">
        <f>VLOOKUP(B24,'B '!$A$2:$K$620,9,0)</f>
        <v>0</v>
      </c>
      <c r="K24">
        <v>1</v>
      </c>
      <c r="L24">
        <f>VLOOKUP(B24,'B '!$A$2:$K$620,11,0)</f>
        <v>87</v>
      </c>
    </row>
    <row r="25" spans="1:12" x14ac:dyDescent="0.25">
      <c r="A25" s="1">
        <v>18309605</v>
      </c>
      <c r="B25">
        <f>VLOOKUP(A25,'B '!$A$2:$K$620,1,0)</f>
        <v>18309605</v>
      </c>
      <c r="C25">
        <f>VLOOKUP(B25,'B '!$A$2:$K$620,2,0)</f>
        <v>38177</v>
      </c>
      <c r="D25">
        <f>VLOOKUP(B25,'B '!$A$2:$K$620,3,0)</f>
        <v>6629849</v>
      </c>
      <c r="E25">
        <f>VLOOKUP(B25,'B '!$A$2:$K$620,4,0)</f>
        <v>8681875052442</v>
      </c>
      <c r="F25" t="str">
        <f>VLOOKUP(B25,'B '!$A$2:$K$620,5,0)</f>
        <v>Evila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Standleuchte "Ayd" in Natur/ Grau - (H)140 cm</v>
      </c>
      <c r="J25">
        <f>VLOOKUP(B25,'B '!$A$2:$K$620,9,0)</f>
        <v>0</v>
      </c>
      <c r="K25">
        <v>1</v>
      </c>
      <c r="L25">
        <f>VLOOKUP(B25,'B '!$A$2:$K$620,11,0)</f>
        <v>81.22</v>
      </c>
    </row>
    <row r="26" spans="1:12" x14ac:dyDescent="0.25">
      <c r="A26" s="1">
        <v>28026100</v>
      </c>
      <c r="B26">
        <f>VLOOKUP(A26,'B '!$A$2:$K$620,1,0)</f>
        <v>28026100</v>
      </c>
      <c r="C26">
        <f>VLOOKUP(B26,'B '!$A$2:$K$620,2,0)</f>
        <v>57426</v>
      </c>
      <c r="D26">
        <f>VLOOKUP(B26,'B '!$A$2:$K$620,3,0)</f>
        <v>9552877</v>
      </c>
      <c r="E26">
        <f>VLOOKUP(B26,'B '!$A$2:$K$620,4,0)</f>
        <v>7029770020028</v>
      </c>
      <c r="F26" t="str">
        <f>VLOOKUP(B26,'B '!$A$2:$K$620,5,0)</f>
        <v>Hamax</v>
      </c>
      <c r="G26" t="str">
        <f>VLOOKUP(B26,'B '!$A$2:$K$620,6,0)</f>
        <v>Hartwaren</v>
      </c>
      <c r="H26" t="str">
        <f>VLOOKUP(B26,'B '!$A$2:$K$620,7,0)</f>
        <v>Freizeit und Sport</v>
      </c>
      <c r="I26" t="str">
        <f>VLOOKUP(B26,'B '!$A$2:$K$620,8,0)</f>
        <v>2in1-Kindersportwagen "Traveller" in Grau/ Blau</v>
      </c>
      <c r="J26">
        <f>VLOOKUP(B26,'B '!$A$2:$K$620,9,0)</f>
        <v>0</v>
      </c>
      <c r="K26">
        <v>1</v>
      </c>
      <c r="L26">
        <f>VLOOKUP(B26,'B '!$A$2:$K$620,11,0)</f>
        <v>349</v>
      </c>
    </row>
    <row r="27" spans="1:12" x14ac:dyDescent="0.25">
      <c r="A27" s="1">
        <v>18309606</v>
      </c>
      <c r="B27">
        <f>VLOOKUP(A27,'B '!$A$2:$K$620,1,0)</f>
        <v>18309606</v>
      </c>
      <c r="C27">
        <f>VLOOKUP(B27,'B '!$A$2:$K$620,2,0)</f>
        <v>38177</v>
      </c>
      <c r="D27">
        <f>VLOOKUP(B27,'B '!$A$2:$K$620,3,0)</f>
        <v>6629850</v>
      </c>
      <c r="E27">
        <f>VLOOKUP(B27,'B '!$A$2:$K$620,4,0)</f>
        <v>8681875052459</v>
      </c>
      <c r="F27" t="str">
        <f>VLOOKUP(B27,'B '!$A$2:$K$620,5,0)</f>
        <v>Evila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Standleuchte "Ayd" in Natur/ Weiß - (H)140 cm</v>
      </c>
      <c r="J27">
        <f>VLOOKUP(B27,'B '!$A$2:$K$620,9,0)</f>
        <v>0</v>
      </c>
      <c r="K27">
        <v>1</v>
      </c>
      <c r="L27">
        <f>VLOOKUP(B27,'B '!$A$2:$K$620,11,0)</f>
        <v>81.22</v>
      </c>
    </row>
    <row r="28" spans="1:12" x14ac:dyDescent="0.25">
      <c r="A28" s="1">
        <v>18309605</v>
      </c>
      <c r="B28">
        <f>VLOOKUP(A28,'B '!$A$2:$K$620,1,0)</f>
        <v>18309605</v>
      </c>
      <c r="C28">
        <f>VLOOKUP(B28,'B '!$A$2:$K$620,2,0)</f>
        <v>38177</v>
      </c>
      <c r="D28">
        <f>VLOOKUP(B28,'B '!$A$2:$K$620,3,0)</f>
        <v>6629849</v>
      </c>
      <c r="E28">
        <f>VLOOKUP(B28,'B '!$A$2:$K$620,4,0)</f>
        <v>8681875052442</v>
      </c>
      <c r="F28" t="str">
        <f>VLOOKUP(B28,'B '!$A$2:$K$620,5,0)</f>
        <v>Evila</v>
      </c>
      <c r="G28" t="str">
        <f>VLOOKUP(B28,'B '!$A$2:$K$620,6,0)</f>
        <v>Hartwaren</v>
      </c>
      <c r="H28" t="str">
        <f>VLOOKUP(B28,'B '!$A$2:$K$620,7,0)</f>
        <v>Lampen &amp; Leuchten</v>
      </c>
      <c r="I28" t="str">
        <f>VLOOKUP(B28,'B '!$A$2:$K$620,8,0)</f>
        <v>Standleuchte "Ayd" in Natur/ Grau - (H)140 cm</v>
      </c>
      <c r="J28">
        <f>VLOOKUP(B28,'B '!$A$2:$K$620,9,0)</f>
        <v>0</v>
      </c>
      <c r="K28">
        <v>1</v>
      </c>
      <c r="L28">
        <f>VLOOKUP(B28,'B '!$A$2:$K$620,11,0)</f>
        <v>81.22</v>
      </c>
    </row>
    <row r="29" spans="1:12" x14ac:dyDescent="0.25">
      <c r="A29" s="1">
        <v>20865172</v>
      </c>
      <c r="B29">
        <f>VLOOKUP(A29,'B '!$A$2:$K$620,1,0)</f>
        <v>20865172</v>
      </c>
      <c r="C29">
        <f>VLOOKUP(B29,'B '!$A$2:$K$620,2,0)</f>
        <v>42072</v>
      </c>
      <c r="D29">
        <f>VLOOKUP(B29,'B '!$A$2:$K$620,3,0)</f>
        <v>7386191</v>
      </c>
      <c r="E29">
        <f>VLOOKUP(B29,'B '!$A$2:$K$620,4,0)</f>
        <v>3760093540209</v>
      </c>
      <c r="F29" t="str">
        <f>VLOOKUP(B29,'B '!$A$2:$K$620,5,0)</f>
        <v>lumisky</v>
      </c>
      <c r="G29" t="str">
        <f>VLOOKUP(B29,'B '!$A$2:$K$620,6,0)</f>
        <v>Hartwaren</v>
      </c>
      <c r="H29" t="str">
        <f>VLOOKUP(B29,'B '!$A$2:$K$620,7,0)</f>
        <v>Lampen &amp; Leuchten</v>
      </c>
      <c r="I29" t="str">
        <f>VLOOKUP(B29,'B '!$A$2:$K$620,8,0)</f>
        <v>LED-Außenleuchte "Classy" mit Farbwechsel - (H)120 cm</v>
      </c>
      <c r="J29">
        <f>VLOOKUP(B29,'B '!$A$2:$K$620,9,0)</f>
        <v>0</v>
      </c>
      <c r="K29">
        <v>1</v>
      </c>
      <c r="L29">
        <f>VLOOKUP(B29,'B '!$A$2:$K$620,11,0)</f>
        <v>258.76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B044-D0CB-4C10-912F-3AF08648DACE}">
  <dimension ref="A1:R41"/>
  <sheetViews>
    <sheetView workbookViewId="0">
      <selection activeCell="P7" sqref="P7"/>
    </sheetView>
  </sheetViews>
  <sheetFormatPr defaultRowHeight="15" x14ac:dyDescent="0.25"/>
  <cols>
    <col min="14" max="14" width="18.42578125" customWidth="1"/>
    <col min="15" max="15" width="9.42578125" bestFit="1" customWidth="1"/>
    <col min="18" max="18" width="11.425781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18309608</v>
      </c>
      <c r="B2">
        <f>VLOOKUP(A2,'B '!$A$2:$K$620,1,0)</f>
        <v>18309608</v>
      </c>
      <c r="C2">
        <f>VLOOKUP(B2,'B '!$A$2:$K$620,2,0)</f>
        <v>38177</v>
      </c>
      <c r="D2">
        <f>VLOOKUP(B2,'B '!$A$2:$K$620,3,0)</f>
        <v>6629852</v>
      </c>
      <c r="E2">
        <f>VLOOKUP(B2,'B '!$A$2:$K$620,4,0)</f>
        <v>8681875052497</v>
      </c>
      <c r="F2" t="str">
        <f>VLOOKUP(B2,'B '!$A$2:$K$620,5,0)</f>
        <v>Evila</v>
      </c>
      <c r="G2" t="str">
        <f>VLOOKUP(B2,'B '!$A$2:$K$620,6,0)</f>
        <v>Hartwaren</v>
      </c>
      <c r="H2" t="str">
        <f>VLOOKUP(B2,'B '!$A$2:$K$620,7,0)</f>
        <v>Lampen &amp; Leuchten</v>
      </c>
      <c r="I2" t="str">
        <f>VLOOKUP(B2,'B '!$A$2:$K$620,8,0)</f>
        <v>Standleuchte in Braun/ Creme - (H)140 x Ø 38 cm</v>
      </c>
      <c r="J2">
        <f>VLOOKUP(B2,'B '!$A$2:$K$620,9,0)</f>
        <v>0</v>
      </c>
      <c r="K2">
        <v>1</v>
      </c>
      <c r="L2">
        <f>VLOOKUP(B2,'B '!$A$2:$K$620,11,0)</f>
        <v>81.22</v>
      </c>
      <c r="N2" s="8" t="s">
        <v>1037</v>
      </c>
      <c r="O2" s="14">
        <f>SUM(L2:L41)</f>
        <v>7046.4599999999982</v>
      </c>
      <c r="P2" s="14">
        <f>O2*8%</f>
        <v>563.71679999999992</v>
      </c>
      <c r="Q2" s="9">
        <v>0.08</v>
      </c>
      <c r="R2" s="8" t="s">
        <v>1040</v>
      </c>
    </row>
    <row r="3" spans="1:18" x14ac:dyDescent="0.25">
      <c r="A3" s="1">
        <v>20207461</v>
      </c>
      <c r="B3">
        <f>VLOOKUP(A3,'B '!$A$2:$K$620,1,0)</f>
        <v>20207461</v>
      </c>
      <c r="C3">
        <f>VLOOKUP(B3,'B '!$A$2:$K$620,2,0)</f>
        <v>40456</v>
      </c>
      <c r="D3">
        <f>VLOOKUP(B3,'B '!$A$2:$K$620,3,0)</f>
        <v>7191261</v>
      </c>
      <c r="E3">
        <f>VLOOKUP(B3,'B '!$A$2:$K$620,4,0)</f>
        <v>3664944060017</v>
      </c>
      <c r="F3" t="str">
        <f>VLOOKUP(B3,'B '!$A$2:$K$620,5,0)</f>
        <v>Ethnical Life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Garderobe in Weiß/ Natur - (B)100 x (H)170 x (T)46 cm</v>
      </c>
      <c r="J3">
        <f>VLOOKUP(B3,'B '!$A$2:$K$620,9,0)</f>
        <v>0</v>
      </c>
      <c r="K3">
        <v>1</v>
      </c>
      <c r="L3">
        <f>VLOOKUP(B3,'B '!$A$2:$K$620,11,0)</f>
        <v>132.80000000000001</v>
      </c>
    </row>
    <row r="4" spans="1:18" x14ac:dyDescent="0.25">
      <c r="A4" s="1">
        <v>1112591</v>
      </c>
      <c r="B4">
        <f>VLOOKUP(A4,'B '!$A$2:$K$620,1,0)</f>
        <v>1112591</v>
      </c>
      <c r="C4">
        <f>VLOOKUP(B4,'B '!$A$2:$K$620,2,0)</f>
        <v>1842</v>
      </c>
      <c r="D4">
        <f>VLOOKUP(B4,'B '!$A$2:$K$620,3,0)</f>
        <v>184790</v>
      </c>
      <c r="E4">
        <f>VLOOKUP(B4,'B '!$A$2:$K$620,4,0)</f>
        <v>4004519128039</v>
      </c>
      <c r="F4" t="str">
        <f>VLOOKUP(B4,'B '!$A$2:$K$620,5,0)</f>
        <v>WESCO</v>
      </c>
      <c r="G4" t="str">
        <f>VLOOKUP(B4,'B '!$A$2:$K$620,6,0)</f>
        <v>Hartwaren</v>
      </c>
      <c r="H4" t="str">
        <f>VLOOKUP(B4,'B '!$A$2:$K$620,7,0)</f>
        <v>Kochen und Zubereiten</v>
      </c>
      <c r="I4" t="str">
        <f>VLOOKUP(B4,'B '!$A$2:$K$620,8,0)</f>
        <v>Push-Eimer "Pushboy" in Anthrazit - 50 l</v>
      </c>
      <c r="J4">
        <f>VLOOKUP(B4,'B '!$A$2:$K$620,9,0)</f>
        <v>0</v>
      </c>
      <c r="K4">
        <v>1</v>
      </c>
      <c r="L4">
        <f>VLOOKUP(B4,'B '!$A$2:$K$620,11,0)</f>
        <v>129.9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25633382</v>
      </c>
      <c r="B5">
        <f>VLOOKUP(A5,'B '!$A$2:$K$620,1,0)</f>
        <v>25633382</v>
      </c>
      <c r="C5">
        <f>VLOOKUP(B5,'B '!$A$2:$K$620,2,0)</f>
        <v>48938</v>
      </c>
      <c r="D5">
        <f>VLOOKUP(B5,'B '!$A$2:$K$620,3,0)</f>
        <v>8819528</v>
      </c>
      <c r="E5">
        <f>VLOOKUP(B5,'B '!$A$2:$K$620,4,0)</f>
        <v>8435593700075</v>
      </c>
      <c r="F5" t="str">
        <f>VLOOKUP(B5,'B '!$A$2:$K$620,5,0)</f>
        <v>Babyauto</v>
      </c>
      <c r="G5" t="str">
        <f>VLOOKUP(B5,'B '!$A$2:$K$620,6,0)</f>
        <v>Hartwaren</v>
      </c>
      <c r="H5" t="str">
        <f>VLOOKUP(B5,'B '!$A$2:$K$620,7,0)</f>
        <v>Kinderwagen und Co</v>
      </c>
      <c r="I5" t="str">
        <f>VLOOKUP(B5,'B '!$A$2:$K$620,8,0)</f>
        <v>Kindersitz "Bino Fix" in Grau/ Schwarz - Gruppe 0+/1</v>
      </c>
      <c r="J5">
        <f>VLOOKUP(B5,'B '!$A$2:$K$620,9,0)</f>
        <v>0</v>
      </c>
      <c r="K5">
        <v>1</v>
      </c>
      <c r="L5">
        <f>VLOOKUP(B5,'B '!$A$2:$K$620,11,0)</f>
        <v>499</v>
      </c>
      <c r="N5" s="8" t="s">
        <v>1037</v>
      </c>
      <c r="O5" s="14">
        <f>SUM(L2:L41)</f>
        <v>7046.4599999999982</v>
      </c>
      <c r="P5" s="14">
        <f>O5*7%</f>
        <v>493.2521999999999</v>
      </c>
      <c r="Q5" s="9">
        <v>7.4999999999999997E-2</v>
      </c>
      <c r="R5" s="4" t="s">
        <v>1041</v>
      </c>
    </row>
    <row r="6" spans="1:18" x14ac:dyDescent="0.25">
      <c r="A6" s="1">
        <v>18309606</v>
      </c>
      <c r="B6">
        <f>VLOOKUP(A6,'B '!$A$2:$K$620,1,0)</f>
        <v>18309606</v>
      </c>
      <c r="C6">
        <f>VLOOKUP(B6,'B '!$A$2:$K$620,2,0)</f>
        <v>38177</v>
      </c>
      <c r="D6">
        <f>VLOOKUP(B6,'B '!$A$2:$K$620,3,0)</f>
        <v>6629850</v>
      </c>
      <c r="E6">
        <f>VLOOKUP(B6,'B '!$A$2:$K$620,4,0)</f>
        <v>8681875052459</v>
      </c>
      <c r="F6" t="str">
        <f>VLOOKUP(B6,'B '!$A$2:$K$620,5,0)</f>
        <v>Evila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Standleuchte "Ayd" in Natur/ Weiß - (H)140 cm</v>
      </c>
      <c r="J6">
        <f>VLOOKUP(B6,'B '!$A$2:$K$620,9,0)</f>
        <v>0</v>
      </c>
      <c r="K6">
        <v>1</v>
      </c>
      <c r="L6">
        <f>VLOOKUP(B6,'B '!$A$2:$K$620,11,0)</f>
        <v>81.22</v>
      </c>
    </row>
    <row r="7" spans="1:18" x14ac:dyDescent="0.25">
      <c r="A7" s="1">
        <v>24380621</v>
      </c>
      <c r="B7">
        <f>VLOOKUP(A7,'B '!$A$2:$K$620,1,0)</f>
        <v>24380621</v>
      </c>
      <c r="C7">
        <f>VLOOKUP(B7,'B '!$A$2:$K$620,2,0)</f>
        <v>44649</v>
      </c>
      <c r="D7">
        <f>VLOOKUP(B7,'B '!$A$2:$K$620,3,0)</f>
        <v>8446430</v>
      </c>
      <c r="E7">
        <f>VLOOKUP(B7,'B '!$A$2:$K$620,4,0)</f>
        <v>8681875052510</v>
      </c>
      <c r="F7" t="str">
        <f>VLOOKUP(B7,'B '!$A$2:$K$620,5,0)</f>
        <v>Evila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Standleuchte "Ayd" in Grau/ Braun - (H)140 cm</v>
      </c>
      <c r="J7">
        <f>VLOOKUP(B7,'B '!$A$2:$K$620,9,0)</f>
        <v>0</v>
      </c>
      <c r="K7">
        <v>1</v>
      </c>
      <c r="L7">
        <f>VLOOKUP(B7,'B '!$A$2:$K$620,11,0)</f>
        <v>87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18309606</v>
      </c>
      <c r="B8">
        <f>VLOOKUP(A8,'B '!$A$2:$K$620,1,0)</f>
        <v>18309606</v>
      </c>
      <c r="C8">
        <f>VLOOKUP(B8,'B '!$A$2:$K$620,2,0)</f>
        <v>38177</v>
      </c>
      <c r="D8">
        <f>VLOOKUP(B8,'B '!$A$2:$K$620,3,0)</f>
        <v>6629850</v>
      </c>
      <c r="E8">
        <f>VLOOKUP(B8,'B '!$A$2:$K$620,4,0)</f>
        <v>8681875052459</v>
      </c>
      <c r="F8" t="str">
        <f>VLOOKUP(B8,'B '!$A$2:$K$620,5,0)</f>
        <v>Evila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Standleuchte "Ayd" in Natur/ Weiß - (H)140 cm</v>
      </c>
      <c r="J8">
        <f>VLOOKUP(B8,'B '!$A$2:$K$620,9,0)</f>
        <v>0</v>
      </c>
      <c r="K8">
        <v>1</v>
      </c>
      <c r="L8">
        <f>VLOOKUP(B8,'B '!$A$2:$K$620,11,0)</f>
        <v>81.22</v>
      </c>
      <c r="N8" s="8" t="s">
        <v>1037</v>
      </c>
      <c r="O8" s="14">
        <f>SUM(L2:L41)</f>
        <v>7046.4599999999982</v>
      </c>
      <c r="P8" s="14">
        <f>O8*6.5%</f>
        <v>458.01989999999989</v>
      </c>
      <c r="Q8" s="9">
        <v>6.5000000000000002E-2</v>
      </c>
      <c r="R8" s="4" t="s">
        <v>1042</v>
      </c>
    </row>
    <row r="9" spans="1:18" x14ac:dyDescent="0.25">
      <c r="A9" s="1">
        <v>21320012</v>
      </c>
      <c r="B9">
        <f>VLOOKUP(A9,'B '!$A$2:$K$620,1,0)</f>
        <v>21320012</v>
      </c>
      <c r="C9">
        <f>VLOOKUP(B9,'B '!$A$2:$K$620,2,0)</f>
        <v>44646</v>
      </c>
      <c r="D9">
        <f>VLOOKUP(B9,'B '!$A$2:$K$620,3,0)</f>
        <v>7513962</v>
      </c>
      <c r="E9">
        <f>VLOOKUP(B9,'B '!$A$2:$K$620,4,0)</f>
        <v>8681875156614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Lampen &amp; Leuchten</v>
      </c>
      <c r="I9" t="str">
        <f>VLOOKUP(B9,'B '!$A$2:$K$620,8,0)</f>
        <v>Standleuchte "Ayd" in Gelb - (H)140 cm</v>
      </c>
      <c r="J9">
        <f>VLOOKUP(B9,'B '!$A$2:$K$620,9,0)</f>
        <v>0</v>
      </c>
      <c r="K9">
        <v>1</v>
      </c>
      <c r="L9">
        <f>VLOOKUP(B9,'B '!$A$2:$K$620,11,0)</f>
        <v>85</v>
      </c>
    </row>
    <row r="10" spans="1:18" x14ac:dyDescent="0.25">
      <c r="A10" s="1">
        <v>18309606</v>
      </c>
      <c r="B10">
        <f>VLOOKUP(A10,'B '!$A$2:$K$620,1,0)</f>
        <v>18309606</v>
      </c>
      <c r="C10">
        <f>VLOOKUP(B10,'B '!$A$2:$K$620,2,0)</f>
        <v>38177</v>
      </c>
      <c r="D10">
        <f>VLOOKUP(B10,'B '!$A$2:$K$620,3,0)</f>
        <v>6629850</v>
      </c>
      <c r="E10">
        <f>VLOOKUP(B10,'B '!$A$2:$K$620,4,0)</f>
        <v>8681875052459</v>
      </c>
      <c r="F10" t="str">
        <f>VLOOKUP(B10,'B '!$A$2:$K$620,5,0)</f>
        <v>Evila</v>
      </c>
      <c r="G10" t="str">
        <f>VLOOKUP(B10,'B '!$A$2:$K$620,6,0)</f>
        <v>Hartwaren</v>
      </c>
      <c r="H10" t="str">
        <f>VLOOKUP(B10,'B '!$A$2:$K$620,7,0)</f>
        <v>Lampen &amp; Leuchten</v>
      </c>
      <c r="I10" t="str">
        <f>VLOOKUP(B10,'B '!$A$2:$K$620,8,0)</f>
        <v>Standleuchte "Ayd" in Natur/ Weiß - (H)140 cm</v>
      </c>
      <c r="J10">
        <f>VLOOKUP(B10,'B '!$A$2:$K$620,9,0)</f>
        <v>0</v>
      </c>
      <c r="K10">
        <v>1</v>
      </c>
      <c r="L10">
        <f>VLOOKUP(B10,'B '!$A$2:$K$620,11,0)</f>
        <v>81.22</v>
      </c>
    </row>
    <row r="11" spans="1:18" x14ac:dyDescent="0.25">
      <c r="A11" s="1">
        <v>24380621</v>
      </c>
      <c r="B11">
        <f>VLOOKUP(A11,'B '!$A$2:$K$620,1,0)</f>
        <v>24380621</v>
      </c>
      <c r="C11">
        <f>VLOOKUP(B11,'B '!$A$2:$K$620,2,0)</f>
        <v>44649</v>
      </c>
      <c r="D11">
        <f>VLOOKUP(B11,'B '!$A$2:$K$620,3,0)</f>
        <v>8446430</v>
      </c>
      <c r="E11">
        <f>VLOOKUP(B11,'B '!$A$2:$K$620,4,0)</f>
        <v>8681875052510</v>
      </c>
      <c r="F11" t="str">
        <f>VLOOKUP(B11,'B '!$A$2:$K$620,5,0)</f>
        <v>Evila</v>
      </c>
      <c r="G11" t="str">
        <f>VLOOKUP(B11,'B '!$A$2:$K$620,6,0)</f>
        <v>Hartwaren</v>
      </c>
      <c r="H11" t="str">
        <f>VLOOKUP(B11,'B '!$A$2:$K$620,7,0)</f>
        <v>Lampen &amp; Leuchten</v>
      </c>
      <c r="I11" t="str">
        <f>VLOOKUP(B11,'B '!$A$2:$K$620,8,0)</f>
        <v>Standleuchte "Ayd" in Grau/ Braun - (H)140 cm</v>
      </c>
      <c r="J11">
        <f>VLOOKUP(B11,'B '!$A$2:$K$620,9,0)</f>
        <v>0</v>
      </c>
      <c r="K11">
        <v>1</v>
      </c>
      <c r="L11">
        <f>VLOOKUP(B11,'B '!$A$2:$K$620,11,0)</f>
        <v>87</v>
      </c>
    </row>
    <row r="12" spans="1:18" x14ac:dyDescent="0.25">
      <c r="A12" s="1">
        <v>27596989</v>
      </c>
      <c r="B12">
        <f>VLOOKUP(A12,'B '!$A$2:$K$620,1,0)</f>
        <v>27596989</v>
      </c>
      <c r="C12">
        <f>VLOOKUP(B12,'B '!$A$2:$K$620,2,0)</f>
        <v>49346</v>
      </c>
      <c r="D12">
        <f>VLOOKUP(B12,'B '!$A$2:$K$620,3,0)</f>
        <v>9425857</v>
      </c>
      <c r="E12">
        <f>VLOOKUP(B12,'B '!$A$2:$K$620,4,0)</f>
        <v>3760093543941</v>
      </c>
      <c r="F12" t="str">
        <f>VLOOKUP(B12,'B '!$A$2:$K$620,5,0)</f>
        <v>lumisky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LED-Solarleuchte "Willy" in Schwarz - (H)49 cm</v>
      </c>
      <c r="J12">
        <f>VLOOKUP(B12,'B '!$A$2:$K$620,9,0)</f>
        <v>0</v>
      </c>
      <c r="K12">
        <v>1</v>
      </c>
      <c r="L12">
        <f>VLOOKUP(B12,'B '!$A$2:$K$620,11,0)</f>
        <v>149</v>
      </c>
    </row>
    <row r="13" spans="1:18" x14ac:dyDescent="0.25">
      <c r="A13" s="1">
        <v>3828340</v>
      </c>
      <c r="B13">
        <f>VLOOKUP(A13,'B '!$A$2:$K$620,1,0)</f>
        <v>3828340</v>
      </c>
      <c r="C13">
        <f>VLOOKUP(B13,'B '!$A$2:$K$620,2,0)</f>
        <v>7874</v>
      </c>
      <c r="D13">
        <f>VLOOKUP(B13,'B '!$A$2:$K$620,3,0)</f>
        <v>2452678</v>
      </c>
      <c r="E13">
        <f>VLOOKUP(B13,'B '!$A$2:$K$620,4,0)</f>
        <v>3457010011811</v>
      </c>
      <c r="F13" t="str">
        <f>VLOOKUP(B13,'B '!$A$2:$K$620,5,0)</f>
        <v>Deco Lorrie</v>
      </c>
      <c r="G13" t="str">
        <f>VLOOKUP(B13,'B '!$A$2:$K$620,6,0)</f>
        <v>Hartwaren</v>
      </c>
      <c r="H13" t="str">
        <f>VLOOKUP(B13,'B '!$A$2:$K$620,7,0)</f>
        <v>Möbel</v>
      </c>
      <c r="I13" t="str">
        <f>VLOOKUP(B13,'B '!$A$2:$K$620,8,0)</f>
        <v>Bürostuhl in Creme - (B)48 x (H)86 x (T)43 cm</v>
      </c>
      <c r="J13">
        <f>VLOOKUP(B13,'B '!$A$2:$K$620,9,0)</f>
        <v>0</v>
      </c>
      <c r="K13">
        <v>1</v>
      </c>
      <c r="L13">
        <f>VLOOKUP(B13,'B '!$A$2:$K$620,11,0)</f>
        <v>1450</v>
      </c>
    </row>
    <row r="14" spans="1:18" x14ac:dyDescent="0.25">
      <c r="A14" s="1">
        <v>27596494</v>
      </c>
      <c r="B14">
        <f>VLOOKUP(A14,'B '!$A$2:$K$620,1,0)</f>
        <v>27596494</v>
      </c>
      <c r="C14">
        <f>VLOOKUP(B14,'B '!$A$2:$K$620,2,0)</f>
        <v>49346</v>
      </c>
      <c r="D14">
        <f>VLOOKUP(B14,'B '!$A$2:$K$620,3,0)</f>
        <v>9425362</v>
      </c>
      <c r="E14">
        <f>VLOOKUP(B14,'B '!$A$2:$K$620,4,0)</f>
        <v>3760093543262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LED-Außenleuchte "Classy" mit Farbwechsel - (H)80 cm</v>
      </c>
      <c r="J14">
        <f>VLOOKUP(B14,'B '!$A$2:$K$620,9,0)</f>
        <v>0</v>
      </c>
      <c r="K14">
        <v>1</v>
      </c>
      <c r="L14">
        <f>VLOOKUP(B14,'B '!$A$2:$K$620,11,0)</f>
        <v>349</v>
      </c>
    </row>
    <row r="15" spans="1:18" x14ac:dyDescent="0.25">
      <c r="A15" s="1">
        <v>19252178</v>
      </c>
      <c r="B15">
        <f>VLOOKUP(A15,'B '!$A$2:$K$620,1,0)</f>
        <v>19252178</v>
      </c>
      <c r="C15">
        <f>VLOOKUP(B15,'B '!$A$2:$K$620,2,0)</f>
        <v>33723</v>
      </c>
      <c r="D15">
        <f>VLOOKUP(B15,'B '!$A$2:$K$620,3,0)</f>
        <v>6914304</v>
      </c>
      <c r="E15">
        <f>VLOOKUP(B15,'B '!$A$2:$K$620,4,0)</f>
        <v>8004976616311</v>
      </c>
      <c r="F15" t="str">
        <f>VLOOKUP(B15,'B '!$A$2:$K$620,5,0)</f>
        <v>Trendy Kitchen by EXCÉLSA</v>
      </c>
      <c r="G15" t="str">
        <f>VLOOKUP(B15,'B '!$A$2:$K$620,6,0)</f>
        <v>Hartwaren</v>
      </c>
      <c r="H15" t="str">
        <f>VLOOKUP(B15,'B '!$A$2:$K$620,7,0)</f>
        <v>Gedeckter Tisch</v>
      </c>
      <c r="I15" t="str">
        <f>VLOOKUP(B15,'B '!$A$2:$K$620,8,0)</f>
        <v>Trendy Kitchen by EXCÉLSA Geschirr  in bunt</v>
      </c>
      <c r="J15">
        <f>VLOOKUP(B15,'B '!$A$2:$K$620,9,0)</f>
        <v>0</v>
      </c>
      <c r="K15">
        <v>1</v>
      </c>
      <c r="L15">
        <f>VLOOKUP(B15,'B '!$A$2:$K$620,11,0)</f>
        <v>150</v>
      </c>
    </row>
    <row r="16" spans="1:18" x14ac:dyDescent="0.25">
      <c r="A16" s="1">
        <v>19252177</v>
      </c>
      <c r="B16">
        <f>VLOOKUP(A16,'B '!$A$2:$K$620,1,0)</f>
        <v>19252177</v>
      </c>
      <c r="C16">
        <f>VLOOKUP(B16,'B '!$A$2:$K$620,2,0)</f>
        <v>33723</v>
      </c>
      <c r="D16">
        <f>VLOOKUP(B16,'B '!$A$2:$K$620,3,0)</f>
        <v>6914303</v>
      </c>
      <c r="E16">
        <f>VLOOKUP(B16,'B '!$A$2:$K$620,4,0)</f>
        <v>8004976616281</v>
      </c>
      <c r="F16" t="str">
        <f>VLOOKUP(B16,'B '!$A$2:$K$620,5,0)</f>
        <v>Trendy Kitchen by EXCÉLSA</v>
      </c>
      <c r="G16" t="str">
        <f>VLOOKUP(B16,'B '!$A$2:$K$620,6,0)</f>
        <v>Hartwaren</v>
      </c>
      <c r="H16" t="str">
        <f>VLOOKUP(B16,'B '!$A$2:$K$620,7,0)</f>
        <v>Gedeckter Tisch</v>
      </c>
      <c r="I16" t="str">
        <f>VLOOKUP(B16,'B '!$A$2:$K$620,8,0)</f>
        <v>Trendy Kitchen by EXCÉLSA Geschirr  in bunt</v>
      </c>
      <c r="J16">
        <f>VLOOKUP(B16,'B '!$A$2:$K$620,9,0)</f>
        <v>0</v>
      </c>
      <c r="K16">
        <v>1</v>
      </c>
      <c r="L16">
        <f>VLOOKUP(B16,'B '!$A$2:$K$620,11,0)</f>
        <v>150</v>
      </c>
    </row>
    <row r="17" spans="1:12" x14ac:dyDescent="0.25">
      <c r="A17" s="1">
        <v>19252188</v>
      </c>
      <c r="B17">
        <f>VLOOKUP(A17,'B '!$A$2:$K$620,1,0)</f>
        <v>19252188</v>
      </c>
      <c r="C17">
        <f>VLOOKUP(B17,'B '!$A$2:$K$620,2,0)</f>
        <v>33723</v>
      </c>
      <c r="D17">
        <f>VLOOKUP(B17,'B '!$A$2:$K$620,3,0)</f>
        <v>6914314</v>
      </c>
      <c r="E17">
        <f>VLOOKUP(B17,'B '!$A$2:$K$620,4,0)</f>
        <v>8004976625016</v>
      </c>
      <c r="F17" t="str">
        <f>VLOOKUP(B17,'B '!$A$2:$K$620,5,0)</f>
        <v>sea you at home</v>
      </c>
      <c r="G17" t="str">
        <f>VLOOKUP(B17,'B '!$A$2:$K$620,6,0)</f>
        <v>Hartwaren</v>
      </c>
      <c r="H17" t="str">
        <f>VLOOKUP(B17,'B '!$A$2:$K$620,7,0)</f>
        <v>Gedeckter Tisch</v>
      </c>
      <c r="I17" t="str">
        <f>VLOOKUP(B17,'B '!$A$2:$K$620,8,0)</f>
        <v>18tlg. Tafelservice in Grün/ Grau</v>
      </c>
      <c r="J17">
        <f>VLOOKUP(B17,'B '!$A$2:$K$620,9,0)</f>
        <v>0</v>
      </c>
      <c r="K17">
        <v>1</v>
      </c>
      <c r="L17">
        <f>VLOOKUP(B17,'B '!$A$2:$K$620,11,0)</f>
        <v>150</v>
      </c>
    </row>
    <row r="18" spans="1:12" x14ac:dyDescent="0.25">
      <c r="A18" s="1">
        <v>20888388</v>
      </c>
      <c r="B18">
        <f>VLOOKUP(A18,'B '!$A$2:$K$620,1,0)</f>
        <v>20888388</v>
      </c>
      <c r="C18">
        <f>VLOOKUP(B18,'B '!$A$2:$K$620,2,0)</f>
        <v>43214</v>
      </c>
      <c r="D18">
        <f>VLOOKUP(B18,'B '!$A$2:$K$620,3,0)</f>
        <v>7392563</v>
      </c>
      <c r="E18">
        <f>VLOOKUP(B18,'B '!$A$2:$K$620,4,0)</f>
        <v>8004976625030</v>
      </c>
      <c r="F18" t="str">
        <f>VLOOKUP(B18,'B '!$A$2:$K$620,5,0)</f>
        <v>sea you at home</v>
      </c>
      <c r="G18" t="str">
        <f>VLOOKUP(B18,'B '!$A$2:$K$620,6,0)</f>
        <v>Hartwaren</v>
      </c>
      <c r="H18" t="str">
        <f>VLOOKUP(B18,'B '!$A$2:$K$620,7,0)</f>
        <v>Gedeckter Tisch</v>
      </c>
      <c r="I18" t="str">
        <f>VLOOKUP(B18,'B '!$A$2:$K$620,8,0)</f>
        <v>18tlg. Tafelservice in Blau</v>
      </c>
      <c r="J18">
        <f>VLOOKUP(B18,'B '!$A$2:$K$620,9,0)</f>
        <v>0</v>
      </c>
      <c r="K18">
        <v>1</v>
      </c>
      <c r="L18">
        <f>VLOOKUP(B18,'B '!$A$2:$K$620,11,0)</f>
        <v>154</v>
      </c>
    </row>
    <row r="19" spans="1:12" x14ac:dyDescent="0.25">
      <c r="A19" s="1">
        <v>17842563</v>
      </c>
      <c r="B19">
        <f>VLOOKUP(A19,'B '!$A$2:$K$620,1,0)</f>
        <v>17842563</v>
      </c>
      <c r="C19">
        <f>VLOOKUP(B19,'B '!$A$2:$K$620,2,0)</f>
        <v>37280</v>
      </c>
      <c r="D19">
        <f>VLOOKUP(B19,'B '!$A$2:$K$620,3,0)</f>
        <v>6494512</v>
      </c>
      <c r="E19">
        <f>VLOOKUP(B19,'B '!$A$2:$K$620,4,0)</f>
        <v>3760119731161</v>
      </c>
      <c r="F19" t="str">
        <f>VLOOKUP(B19,'B '!$A$2:$K$620,5,0)</f>
        <v>lumisky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LED-Dekoleuchte "Woody" in Weiß - (H)39 x Ø 18 cm</v>
      </c>
      <c r="J19">
        <f>VLOOKUP(B19,'B '!$A$2:$K$620,9,0)</f>
        <v>0</v>
      </c>
      <c r="K19">
        <v>1</v>
      </c>
      <c r="L19">
        <f>VLOOKUP(B19,'B '!$A$2:$K$620,11,0)</f>
        <v>102</v>
      </c>
    </row>
    <row r="20" spans="1:12" x14ac:dyDescent="0.25">
      <c r="A20" s="1">
        <v>18269167</v>
      </c>
      <c r="B20">
        <f>VLOOKUP(A20,'B '!$A$2:$K$620,1,0)</f>
        <v>18269167</v>
      </c>
      <c r="C20">
        <f>VLOOKUP(B20,'B '!$A$2:$K$620,2,0)</f>
        <v>38283</v>
      </c>
      <c r="D20">
        <f>VLOOKUP(B20,'B '!$A$2:$K$620,3,0)</f>
        <v>6614558</v>
      </c>
      <c r="E20">
        <f>VLOOKUP(B20,'B '!$A$2:$K$620,4,0)</f>
        <v>4013833011347</v>
      </c>
      <c r="F20" t="str">
        <f>VLOOKUP(B20,'B '!$A$2:$K$620,5,0)</f>
        <v>GRUNDIG</v>
      </c>
      <c r="G20" t="str">
        <f>VLOOKUP(B20,'B '!$A$2:$K$620,6,0)</f>
        <v>Hartwaren</v>
      </c>
      <c r="H20" t="str">
        <f>VLOOKUP(B20,'B '!$A$2:$K$620,7,0)</f>
        <v>Küchenelektronik</v>
      </c>
      <c r="I20" t="str">
        <f>VLOOKUP(B20,'B '!$A$2:$K$620,8,0)</f>
        <v>Stabmixer "Delisia" in Silber/ Schwarz</v>
      </c>
      <c r="J20">
        <f>VLOOKUP(B20,'B '!$A$2:$K$620,9,0)</f>
        <v>0</v>
      </c>
      <c r="K20">
        <f>VLOOKUP(B20,'B '!$A$2:$K$620,10,0)</f>
        <v>1</v>
      </c>
      <c r="L20">
        <f>VLOOKUP(B20,'B '!$A$2:$K$620,11,0)</f>
        <v>99.99</v>
      </c>
    </row>
    <row r="21" spans="1:12" x14ac:dyDescent="0.25">
      <c r="A21" s="1">
        <v>19252188</v>
      </c>
      <c r="B21">
        <f>VLOOKUP(A21,'B '!$A$2:$K$620,1,0)</f>
        <v>19252188</v>
      </c>
      <c r="C21">
        <f>VLOOKUP(B21,'B '!$A$2:$K$620,2,0)</f>
        <v>33723</v>
      </c>
      <c r="D21">
        <f>VLOOKUP(B21,'B '!$A$2:$K$620,3,0)</f>
        <v>6914314</v>
      </c>
      <c r="E21">
        <f>VLOOKUP(B21,'B '!$A$2:$K$620,4,0)</f>
        <v>8004976625016</v>
      </c>
      <c r="F21" t="str">
        <f>VLOOKUP(B21,'B '!$A$2:$K$620,5,0)</f>
        <v>sea you at home</v>
      </c>
      <c r="G21" t="str">
        <f>VLOOKUP(B21,'B '!$A$2:$K$620,6,0)</f>
        <v>Hartwaren</v>
      </c>
      <c r="H21" t="str">
        <f>VLOOKUP(B21,'B '!$A$2:$K$620,7,0)</f>
        <v>Gedeckter Tisch</v>
      </c>
      <c r="I21" t="str">
        <f>VLOOKUP(B21,'B '!$A$2:$K$620,8,0)</f>
        <v>18tlg. Tafelservice in Grün/ Grau</v>
      </c>
      <c r="J21">
        <f>VLOOKUP(B21,'B '!$A$2:$K$620,9,0)</f>
        <v>0</v>
      </c>
      <c r="K21">
        <v>1</v>
      </c>
      <c r="L21">
        <f>VLOOKUP(B21,'B '!$A$2:$K$620,11,0)</f>
        <v>150</v>
      </c>
    </row>
    <row r="22" spans="1:12" x14ac:dyDescent="0.25">
      <c r="A22" s="1">
        <v>22112633</v>
      </c>
      <c r="B22">
        <f>VLOOKUP(A22,'B '!$A$2:$K$620,1,0)</f>
        <v>22112633</v>
      </c>
      <c r="C22">
        <f>VLOOKUP(B22,'B '!$A$2:$K$620,2,0)</f>
        <v>45821</v>
      </c>
      <c r="D22">
        <f>VLOOKUP(B22,'B '!$A$2:$K$620,3,0)</f>
        <v>7742581</v>
      </c>
      <c r="E22">
        <f>VLOOKUP(B22,'B '!$A$2:$K$620,4,0)</f>
        <v>3760293962047</v>
      </c>
      <c r="F22" t="str">
        <f>VLOOKUP(B22,'B '!$A$2:$K$620,5,0)</f>
        <v>Björn</v>
      </c>
      <c r="G22" t="str">
        <f>VLOOKUP(B22,'B '!$A$2:$K$620,6,0)</f>
        <v>Hartwaren</v>
      </c>
      <c r="H22" t="str">
        <f>VLOOKUP(B22,'B '!$A$2:$K$620,7,0)</f>
        <v>Gedeckter Tisch</v>
      </c>
      <c r="I22" t="str">
        <f>VLOOKUP(B22,'B '!$A$2:$K$620,8,0)</f>
        <v>18tlg. Tafelservice "Pastel" in Hellblau/ Hellgrün/ Rosa</v>
      </c>
      <c r="J22">
        <f>VLOOKUP(B22,'B '!$A$2:$K$620,9,0)</f>
        <v>0</v>
      </c>
      <c r="K22">
        <v>1</v>
      </c>
      <c r="L22">
        <f>VLOOKUP(B22,'B '!$A$2:$K$620,11,0)</f>
        <v>189.9</v>
      </c>
    </row>
    <row r="23" spans="1:12" x14ac:dyDescent="0.25">
      <c r="A23" s="1">
        <v>25055435</v>
      </c>
      <c r="B23">
        <f>VLOOKUP(A23,'B '!$A$2:$K$620,1,0)</f>
        <v>25055435</v>
      </c>
      <c r="C23">
        <f>VLOOKUP(B23,'B '!$A$2:$K$620,2,0)</f>
        <v>49688</v>
      </c>
      <c r="D23">
        <f>VLOOKUP(B23,'B '!$A$2:$K$620,3,0)</f>
        <v>8647508</v>
      </c>
      <c r="E23">
        <f>VLOOKUP(B23,'B '!$A$2:$K$620,4,0)</f>
        <v>4013833025436</v>
      </c>
      <c r="F23" t="str">
        <f>VLOOKUP(B23,'B '!$A$2:$K$620,5,0)</f>
        <v>GRUNDIG</v>
      </c>
      <c r="G23" t="str">
        <f>VLOOKUP(B23,'B '!$A$2:$K$620,6,0)</f>
        <v>Hartwaren</v>
      </c>
      <c r="H23" t="str">
        <f>VLOOKUP(B23,'B '!$A$2:$K$620,7,0)</f>
        <v>Technik</v>
      </c>
      <c r="I23" t="str">
        <f>VLOOKUP(B23,'B '!$A$2:$K$620,8,0)</f>
        <v>Dampfbügelstation "SIS 9870" in Schwarz/ Violett</v>
      </c>
      <c r="J23">
        <f>VLOOKUP(B23,'B '!$A$2:$K$620,9,0)</f>
        <v>0</v>
      </c>
      <c r="K23">
        <v>1</v>
      </c>
      <c r="L23">
        <f>VLOOKUP(B23,'B '!$A$2:$K$620,11,0)</f>
        <v>369</v>
      </c>
    </row>
    <row r="24" spans="1:12" x14ac:dyDescent="0.25">
      <c r="A24" s="1">
        <v>17842587</v>
      </c>
      <c r="B24">
        <f>VLOOKUP(A24,'B '!$A$2:$K$620,1,0)</f>
        <v>17842587</v>
      </c>
      <c r="C24">
        <f>VLOOKUP(B24,'B '!$A$2:$K$620,2,0)</f>
        <v>37280</v>
      </c>
      <c r="D24">
        <f>VLOOKUP(B24,'B '!$A$2:$K$620,3,0)</f>
        <v>6494536</v>
      </c>
      <c r="E24">
        <f>VLOOKUP(B24,'B '!$A$2:$K$620,4,0)</f>
        <v>3760119730980</v>
      </c>
      <c r="F24" t="str">
        <f>VLOOKUP(B24,'B '!$A$2:$K$620,5,0)</f>
        <v>lumisky</v>
      </c>
      <c r="G24" t="str">
        <f>VLOOKUP(B24,'B '!$A$2:$K$620,6,0)</f>
        <v>Hartwaren</v>
      </c>
      <c r="H24" t="str">
        <f>VLOOKUP(B24,'B '!$A$2:$K$620,7,0)</f>
        <v>Lampen &amp; Leuchten</v>
      </c>
      <c r="I24" t="str">
        <f>VLOOKUP(B24,'B '!$A$2:$K$620,8,0)</f>
        <v>LED-Dekoleuchte "Bobby" in Weiß - (H)40 cm</v>
      </c>
      <c r="J24">
        <f>VLOOKUP(B24,'B '!$A$2:$K$620,9,0)</f>
        <v>0</v>
      </c>
      <c r="K24">
        <v>1</v>
      </c>
      <c r="L24">
        <f>VLOOKUP(B24,'B '!$A$2:$K$620,11,0)</f>
        <v>87</v>
      </c>
    </row>
    <row r="25" spans="1:12" x14ac:dyDescent="0.25">
      <c r="A25" s="1">
        <v>27596827</v>
      </c>
      <c r="B25">
        <f>VLOOKUP(A25,'B '!$A$2:$K$620,1,0)</f>
        <v>27596827</v>
      </c>
      <c r="C25">
        <f>VLOOKUP(B25,'B '!$A$2:$K$620,2,0)</f>
        <v>49346</v>
      </c>
      <c r="D25">
        <f>VLOOKUP(B25,'B '!$A$2:$K$620,3,0)</f>
        <v>9425695</v>
      </c>
      <c r="E25">
        <f>VLOOKUP(B25,'B '!$A$2:$K$620,4,0)</f>
        <v>3760093543705</v>
      </c>
      <c r="F25" t="str">
        <f>VLOOKUP(B25,'B '!$A$2:$K$620,5,0)</f>
        <v>lumisky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LED-Solarleuchte "Ray" in Schwarz/ Natur - (H)36 cm</v>
      </c>
      <c r="J25">
        <f>VLOOKUP(B25,'B '!$A$2:$K$620,9,0)</f>
        <v>0</v>
      </c>
      <c r="K25">
        <v>1</v>
      </c>
      <c r="L25">
        <f>VLOOKUP(B25,'B '!$A$2:$K$620,11,0)</f>
        <v>109</v>
      </c>
    </row>
    <row r="26" spans="1:12" x14ac:dyDescent="0.25">
      <c r="A26" s="1">
        <v>20074669</v>
      </c>
      <c r="B26">
        <f>VLOOKUP(A26,'B '!$A$2:$K$620,1,0)</f>
        <v>20074669</v>
      </c>
      <c r="C26">
        <f>VLOOKUP(B26,'B '!$A$2:$K$620,2,0)</f>
        <v>40451</v>
      </c>
      <c r="D26">
        <f>VLOOKUP(B26,'B '!$A$2:$K$620,3,0)</f>
        <v>7152211</v>
      </c>
      <c r="E26">
        <f>VLOOKUP(B26,'B '!$A$2:$K$620,4,0)</f>
        <v>8681875224559</v>
      </c>
      <c r="F26" t="str">
        <f>VLOOKUP(B26,'B '!$A$2:$K$620,5,0)</f>
        <v>Evila</v>
      </c>
      <c r="G26" t="str">
        <f>VLOOKUP(B26,'B '!$A$2:$K$620,6,0)</f>
        <v>Hartwaren</v>
      </c>
      <c r="H26" t="str">
        <f>VLOOKUP(B26,'B '!$A$2:$K$620,7,0)</f>
        <v>Möbel</v>
      </c>
      <c r="I26" t="str">
        <f>VLOOKUP(B26,'B '!$A$2:$K$620,8,0)</f>
        <v>Wandgarderobe "Sing" in Schwarz - (B)84 x (H)12 x (T)4 cm</v>
      </c>
      <c r="J26">
        <f>VLOOKUP(B26,'B '!$A$2:$K$620,9,0)</f>
        <v>0</v>
      </c>
      <c r="K26">
        <v>1</v>
      </c>
      <c r="L26">
        <f>VLOOKUP(B26,'B '!$A$2:$K$620,11,0)</f>
        <v>175</v>
      </c>
    </row>
    <row r="27" spans="1:12" x14ac:dyDescent="0.25">
      <c r="A27" s="1">
        <v>21320088</v>
      </c>
      <c r="B27">
        <f>VLOOKUP(A27,'B '!$A$2:$K$620,1,0)</f>
        <v>21320088</v>
      </c>
      <c r="C27">
        <f>VLOOKUP(B27,'B '!$A$2:$K$620,2,0)</f>
        <v>44646</v>
      </c>
      <c r="D27">
        <f>VLOOKUP(B27,'B '!$A$2:$K$620,3,0)</f>
        <v>7514038</v>
      </c>
      <c r="E27">
        <f>VLOOKUP(B27,'B '!$A$2:$K$620,4,0)</f>
        <v>8681875214741</v>
      </c>
      <c r="F27" t="str">
        <f>VLOOKUP(B27,'B '!$A$2:$K$620,5,0)</f>
        <v>Evila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Hängeleuchte "Merdiven Halat" in Braun - (B)80 x (T)34 cm</v>
      </c>
      <c r="J27">
        <f>VLOOKUP(B27,'B '!$A$2:$K$620,9,0)</f>
        <v>0</v>
      </c>
      <c r="K27">
        <v>1</v>
      </c>
      <c r="L27">
        <f>VLOOKUP(B27,'B '!$A$2:$K$620,11,0)</f>
        <v>321.22000000000003</v>
      </c>
    </row>
    <row r="28" spans="1:12" x14ac:dyDescent="0.25">
      <c r="A28" s="1">
        <v>27596989</v>
      </c>
      <c r="B28">
        <f>VLOOKUP(A28,'B '!$A$2:$K$620,1,0)</f>
        <v>27596989</v>
      </c>
      <c r="C28">
        <f>VLOOKUP(B28,'B '!$A$2:$K$620,2,0)</f>
        <v>49346</v>
      </c>
      <c r="D28">
        <f>VLOOKUP(B28,'B '!$A$2:$K$620,3,0)</f>
        <v>9425857</v>
      </c>
      <c r="E28">
        <f>VLOOKUP(B28,'B '!$A$2:$K$620,4,0)</f>
        <v>3760093543941</v>
      </c>
      <c r="F28" t="str">
        <f>VLOOKUP(B28,'B '!$A$2:$K$620,5,0)</f>
        <v>lumisky</v>
      </c>
      <c r="G28" t="str">
        <f>VLOOKUP(B28,'B '!$A$2:$K$620,6,0)</f>
        <v>Hartwaren</v>
      </c>
      <c r="H28" t="str">
        <f>VLOOKUP(B28,'B '!$A$2:$K$620,7,0)</f>
        <v>Lampen &amp; Leuchten</v>
      </c>
      <c r="I28" t="str">
        <f>VLOOKUP(B28,'B '!$A$2:$K$620,8,0)</f>
        <v>LED-Solarleuchte "Willy" in Schwarz - (H)49 cm</v>
      </c>
      <c r="J28">
        <f>VLOOKUP(B28,'B '!$A$2:$K$620,9,0)</f>
        <v>0</v>
      </c>
      <c r="K28">
        <v>1</v>
      </c>
      <c r="L28">
        <f>VLOOKUP(B28,'B '!$A$2:$K$620,11,0)</f>
        <v>149</v>
      </c>
    </row>
    <row r="29" spans="1:12" x14ac:dyDescent="0.25">
      <c r="A29" s="1">
        <v>27596989</v>
      </c>
      <c r="B29">
        <f>VLOOKUP(A29,'B '!$A$2:$K$620,1,0)</f>
        <v>27596989</v>
      </c>
      <c r="C29">
        <f>VLOOKUP(B29,'B '!$A$2:$K$620,2,0)</f>
        <v>49346</v>
      </c>
      <c r="D29">
        <f>VLOOKUP(B29,'B '!$A$2:$K$620,3,0)</f>
        <v>9425857</v>
      </c>
      <c r="E29">
        <f>VLOOKUP(B29,'B '!$A$2:$K$620,4,0)</f>
        <v>3760093543941</v>
      </c>
      <c r="F29" t="str">
        <f>VLOOKUP(B29,'B '!$A$2:$K$620,5,0)</f>
        <v>lumisky</v>
      </c>
      <c r="G29" t="str">
        <f>VLOOKUP(B29,'B '!$A$2:$K$620,6,0)</f>
        <v>Hartwaren</v>
      </c>
      <c r="H29" t="str">
        <f>VLOOKUP(B29,'B '!$A$2:$K$620,7,0)</f>
        <v>Lampen &amp; Leuchten</v>
      </c>
      <c r="I29" t="str">
        <f>VLOOKUP(B29,'B '!$A$2:$K$620,8,0)</f>
        <v>LED-Solarleuchte "Willy" in Schwarz - (H)49 cm</v>
      </c>
      <c r="J29">
        <f>VLOOKUP(B29,'B '!$A$2:$K$620,9,0)</f>
        <v>0</v>
      </c>
      <c r="K29">
        <v>1</v>
      </c>
      <c r="L29">
        <f>VLOOKUP(B29,'B '!$A$2:$K$620,11,0)</f>
        <v>149</v>
      </c>
    </row>
    <row r="30" spans="1:12" x14ac:dyDescent="0.25">
      <c r="A30" s="1">
        <v>21930530</v>
      </c>
      <c r="B30">
        <f>VLOOKUP(A30,'B '!$A$2:$K$620,1,0)</f>
        <v>21930530</v>
      </c>
      <c r="C30">
        <f>VLOOKUP(B30,'B '!$A$2:$K$620,2,0)</f>
        <v>40431</v>
      </c>
      <c r="D30">
        <f>VLOOKUP(B30,'B '!$A$2:$K$620,3,0)</f>
        <v>7688772</v>
      </c>
      <c r="E30">
        <f>VLOOKUP(B30,'B '!$A$2:$K$620,4,0)</f>
        <v>4008838273609</v>
      </c>
      <c r="F30" t="str">
        <f>VLOOKUP(B30,'B '!$A$2:$K$620,5,0)</f>
        <v>Wenko</v>
      </c>
      <c r="G30" t="str">
        <f>VLOOKUP(B30,'B '!$A$2:$K$620,6,0)</f>
        <v>Hartwaren</v>
      </c>
      <c r="H30" t="str">
        <f>VLOOKUP(B30,'B '!$A$2:$K$620,7,0)</f>
        <v>Bad</v>
      </c>
      <c r="I30" t="str">
        <f>VLOOKUP(B30,'B '!$A$2:$K$620,8,0)</f>
        <v>Absenkautomatik-WC-Sitz "Sedilo" in Grau</v>
      </c>
      <c r="J30">
        <f>VLOOKUP(B30,'B '!$A$2:$K$620,9,0)</f>
        <v>0</v>
      </c>
      <c r="K30">
        <v>1</v>
      </c>
      <c r="L30">
        <f>VLOOKUP(B30,'B '!$A$2:$K$620,11,0)</f>
        <v>59.99</v>
      </c>
    </row>
    <row r="31" spans="1:12" x14ac:dyDescent="0.25">
      <c r="A31" s="1">
        <v>19387967</v>
      </c>
      <c r="B31">
        <f>VLOOKUP(A31,'B '!$A$2:$K$620,1,0)</f>
        <v>19387967</v>
      </c>
      <c r="C31">
        <f>VLOOKUP(B31,'B '!$A$2:$K$620,2,0)</f>
        <v>33050</v>
      </c>
      <c r="D31">
        <f>VLOOKUP(B31,'B '!$A$2:$K$620,3,0)</f>
        <v>6953035</v>
      </c>
      <c r="E31">
        <f>VLOOKUP(B31,'B '!$A$2:$K$620,4,0)</f>
        <v>4260578027069</v>
      </c>
      <c r="F31" t="str">
        <f>VLOOKUP(B31,'B '!$A$2:$K$620,5,0)</f>
        <v>BT Carpet</v>
      </c>
      <c r="G31" t="str">
        <f>VLOOKUP(B31,'B '!$A$2:$K$620,6,0)</f>
        <v>Hartwaren</v>
      </c>
      <c r="H31" t="str">
        <f>VLOOKUP(B31,'B '!$A$2:$K$620,7,0)</f>
        <v>Heimtextilien</v>
      </c>
      <c r="I31" t="str">
        <f>VLOOKUP(B31,'B '!$A$2:$K$620,8,0)</f>
        <v>Indoor-/ Outdoor-Läufer "Nature" in Grau</v>
      </c>
      <c r="J31" t="str">
        <f>VLOOKUP(B31,'B '!$A$2:$K$620,9,0)</f>
        <v>80x150 cm</v>
      </c>
      <c r="K31">
        <v>1</v>
      </c>
      <c r="L31">
        <f>VLOOKUP(B31,'B '!$A$2:$K$620,11,0)</f>
        <v>54.9</v>
      </c>
    </row>
    <row r="32" spans="1:12" x14ac:dyDescent="0.25">
      <c r="A32" s="1">
        <v>19387967</v>
      </c>
      <c r="B32">
        <f>VLOOKUP(A32,'B '!$A$2:$K$620,1,0)</f>
        <v>19387967</v>
      </c>
      <c r="C32">
        <f>VLOOKUP(B32,'B '!$A$2:$K$620,2,0)</f>
        <v>33050</v>
      </c>
      <c r="D32">
        <f>VLOOKUP(B32,'B '!$A$2:$K$620,3,0)</f>
        <v>6953035</v>
      </c>
      <c r="E32">
        <f>VLOOKUP(B32,'B '!$A$2:$K$620,4,0)</f>
        <v>4260578027069</v>
      </c>
      <c r="F32" t="str">
        <f>VLOOKUP(B32,'B '!$A$2:$K$620,5,0)</f>
        <v>BT Carpet</v>
      </c>
      <c r="G32" t="str">
        <f>VLOOKUP(B32,'B '!$A$2:$K$620,6,0)</f>
        <v>Hartwaren</v>
      </c>
      <c r="H32" t="str">
        <f>VLOOKUP(B32,'B '!$A$2:$K$620,7,0)</f>
        <v>Heimtextilien</v>
      </c>
      <c r="I32" t="str">
        <f>VLOOKUP(B32,'B '!$A$2:$K$620,8,0)</f>
        <v>Indoor-/ Outdoor-Läufer "Nature" in Grau</v>
      </c>
      <c r="J32" t="str">
        <f>VLOOKUP(B32,'B '!$A$2:$K$620,9,0)</f>
        <v>80x150 cm</v>
      </c>
      <c r="K32">
        <v>1</v>
      </c>
      <c r="L32">
        <f>VLOOKUP(B32,'B '!$A$2:$K$620,11,0)</f>
        <v>54.9</v>
      </c>
    </row>
    <row r="33" spans="1:12" x14ac:dyDescent="0.25">
      <c r="A33" s="1">
        <v>19403130</v>
      </c>
      <c r="B33">
        <f>VLOOKUP(A33,'B '!$A$2:$K$620,1,0)</f>
        <v>19403130</v>
      </c>
      <c r="C33">
        <f>VLOOKUP(B33,'B '!$A$2:$K$620,2,0)</f>
        <v>40007</v>
      </c>
      <c r="D33">
        <f>VLOOKUP(B33,'B '!$A$2:$K$620,3,0)</f>
        <v>6960671</v>
      </c>
      <c r="E33">
        <f>VLOOKUP(B33,'B '!$A$2:$K$620,4,0)</f>
        <v>8681181772706</v>
      </c>
      <c r="F33" t="str">
        <f>VLOOKUP(B33,'B '!$A$2:$K$620,5,0)</f>
        <v>Evila</v>
      </c>
      <c r="G33" t="str">
        <f>VLOOKUP(B33,'B '!$A$2:$K$620,6,0)</f>
        <v>Hartwaren</v>
      </c>
      <c r="H33" t="str">
        <f>VLOOKUP(B33,'B '!$A$2:$K$620,7,0)</f>
        <v>Deko</v>
      </c>
      <c r="I33" t="str">
        <f>VLOOKUP(B33,'B '!$A$2:$K$620,8,0)</f>
        <v>Leinwanddruck "PC075" - (B)30 x (H)80 cm</v>
      </c>
      <c r="J33">
        <f>VLOOKUP(B33,'B '!$A$2:$K$620,9,0)</f>
        <v>0</v>
      </c>
      <c r="K33">
        <v>1</v>
      </c>
      <c r="L33">
        <f>VLOOKUP(B33,'B '!$A$2:$K$620,11,0)</f>
        <v>60</v>
      </c>
    </row>
    <row r="34" spans="1:12" x14ac:dyDescent="0.25">
      <c r="A34" s="1">
        <v>17182547</v>
      </c>
      <c r="B34">
        <f>VLOOKUP(A34,'B '!$A$2:$K$620,1,0)</f>
        <v>17182547</v>
      </c>
      <c r="C34">
        <f>VLOOKUP(B34,'B '!$A$2:$K$620,2,0)</f>
        <v>34824</v>
      </c>
      <c r="D34">
        <f>VLOOKUP(B34,'B '!$A$2:$K$620,3,0)</f>
        <v>6306768</v>
      </c>
      <c r="E34">
        <f>VLOOKUP(B34,'B '!$A$2:$K$620,4,0)</f>
        <v>4008832650482</v>
      </c>
      <c r="F34" t="str">
        <f>VLOOKUP(B34,'B '!$A$2:$K$620,5,0)</f>
        <v>Blomus</v>
      </c>
      <c r="G34" t="str">
        <f>VLOOKUP(B34,'B '!$A$2:$K$620,6,0)</f>
        <v>Hartwaren</v>
      </c>
      <c r="H34" t="str">
        <f>VLOOKUP(B34,'B '!$A$2:$K$620,7,0)</f>
        <v>Deko</v>
      </c>
      <c r="I34" t="str">
        <f>VLOOKUP(B34,'B '!$A$2:$K$620,8,0)</f>
        <v>Windrad "Viento" in Silber - (B)38 x (H)133,5 x (T)13 cm</v>
      </c>
      <c r="J34">
        <f>VLOOKUP(B34,'B '!$A$2:$K$620,9,0)</f>
        <v>0</v>
      </c>
      <c r="K34">
        <v>1</v>
      </c>
      <c r="L34">
        <f>VLOOKUP(B34,'B '!$A$2:$K$620,11,0)</f>
        <v>23.95</v>
      </c>
    </row>
    <row r="35" spans="1:12" x14ac:dyDescent="0.25">
      <c r="A35" s="1">
        <v>9871490</v>
      </c>
      <c r="B35">
        <f>VLOOKUP(A35,'B '!$A$2:$K$620,1,0)</f>
        <v>9871490</v>
      </c>
      <c r="C35">
        <f>VLOOKUP(B35,'B '!$A$2:$K$620,2,0)</f>
        <v>21157</v>
      </c>
      <c r="D35">
        <f>VLOOKUP(B35,'B '!$A$2:$K$620,3,0)</f>
        <v>3966337</v>
      </c>
      <c r="E35">
        <f>VLOOKUP(B35,'B '!$A$2:$K$620,4,0)</f>
        <v>8718518060332</v>
      </c>
      <c r="F35" t="str">
        <f>VLOOKUP(B35,'B '!$A$2:$K$620,5,0)</f>
        <v>Heckett Lane</v>
      </c>
      <c r="G35" t="str">
        <f>VLOOKUP(B35,'B '!$A$2:$K$620,6,0)</f>
        <v>Hartwaren</v>
      </c>
      <c r="H35" t="str">
        <f>VLOOKUP(B35,'B '!$A$2:$K$620,7,0)</f>
        <v>Heimtextilien</v>
      </c>
      <c r="I35" t="str">
        <f>VLOOKUP(B35,'B '!$A$2:$K$620,8,0)</f>
        <v>Duo-Faserdecke "Platinum" in Weiß</v>
      </c>
      <c r="J35" t="str">
        <f>VLOOKUP(B35,'B '!$A$2:$K$620,9,0)</f>
        <v>155x220 cm</v>
      </c>
      <c r="K35">
        <v>1</v>
      </c>
      <c r="L35">
        <f>VLOOKUP(B35,'B '!$A$2:$K$620,11,0)</f>
        <v>360</v>
      </c>
    </row>
    <row r="36" spans="1:12" x14ac:dyDescent="0.25">
      <c r="A36" s="1">
        <v>8518141</v>
      </c>
      <c r="B36">
        <f>VLOOKUP(A36,'B '!$A$2:$K$620,1,0)</f>
        <v>8518141</v>
      </c>
      <c r="C36">
        <f>VLOOKUP(B36,'B '!$A$2:$K$620,2,0)</f>
        <v>17916</v>
      </c>
      <c r="D36">
        <f>VLOOKUP(B36,'B '!$A$2:$K$620,3,0)</f>
        <v>3610392</v>
      </c>
      <c r="E36">
        <f>VLOOKUP(B36,'B '!$A$2:$K$620,4,0)</f>
        <v>8434169078525</v>
      </c>
      <c r="F36" t="str">
        <f>VLOOKUP(B36,'B '!$A$2:$K$620,5,0)</f>
        <v>Little &amp; Cute</v>
      </c>
      <c r="G36" t="str">
        <f>VLOOKUP(B36,'B '!$A$2:$K$620,6,0)</f>
        <v>Hartwaren</v>
      </c>
      <c r="H36" t="str">
        <f>VLOOKUP(B36,'B '!$A$2:$K$620,7,0)</f>
        <v>Deko</v>
      </c>
      <c r="I36" t="str">
        <f>VLOOKUP(B36,'B '!$A$2:$K$620,8,0)</f>
        <v>Leinwanddruck "Familien Regeln" - (B)50 x (H)70 cm</v>
      </c>
      <c r="J36">
        <f>VLOOKUP(B36,'B '!$A$2:$K$620,9,0)</f>
        <v>0</v>
      </c>
      <c r="K36">
        <v>1</v>
      </c>
      <c r="L36">
        <f>VLOOKUP(B36,'B '!$A$2:$K$620,11,0)</f>
        <v>57.99</v>
      </c>
    </row>
    <row r="37" spans="1:12" x14ac:dyDescent="0.25">
      <c r="A37" s="1">
        <v>19737570</v>
      </c>
      <c r="B37">
        <f>VLOOKUP(A37,'B '!$A$2:$K$620,1,0)</f>
        <v>19737570</v>
      </c>
      <c r="C37">
        <f>VLOOKUP(B37,'B '!$A$2:$K$620,2,0)</f>
        <v>40192</v>
      </c>
      <c r="D37">
        <f>VLOOKUP(B37,'B '!$A$2:$K$620,3,0)</f>
        <v>7065250</v>
      </c>
      <c r="E37">
        <f>VLOOKUP(B37,'B '!$A$2:$K$620,4,0)</f>
        <v>3664944071051</v>
      </c>
      <c r="F37" t="str">
        <f>VLOOKUP(B37,'B '!$A$2:$K$620,5,0)</f>
        <v>Ethnical Life</v>
      </c>
      <c r="G37" t="str">
        <f>VLOOKUP(B37,'B '!$A$2:$K$620,6,0)</f>
        <v>Hartwaren</v>
      </c>
      <c r="H37" t="str">
        <f>VLOOKUP(B37,'B '!$A$2:$K$620,7,0)</f>
        <v>Deko</v>
      </c>
      <c r="I37" t="str">
        <f>VLOOKUP(B37,'B '!$A$2:$K$620,8,0)</f>
        <v>Wandspiegel in Weiß - Ø 50 cm</v>
      </c>
      <c r="J37">
        <f>VLOOKUP(B37,'B '!$A$2:$K$620,9,0)</f>
        <v>0</v>
      </c>
      <c r="K37">
        <v>1</v>
      </c>
      <c r="L37">
        <f>VLOOKUP(B37,'B '!$A$2:$K$620,11,0)</f>
        <v>40.299999999999997</v>
      </c>
    </row>
    <row r="38" spans="1:12" x14ac:dyDescent="0.25">
      <c r="A38" s="1">
        <v>20283078</v>
      </c>
      <c r="B38">
        <f>VLOOKUP(A38,'B '!$A$2:$K$620,1,0)</f>
        <v>20283078</v>
      </c>
      <c r="C38">
        <f>VLOOKUP(B38,'B '!$A$2:$K$620,2,0)</f>
        <v>41282</v>
      </c>
      <c r="D38">
        <f>VLOOKUP(B38,'B '!$A$2:$K$620,3,0)</f>
        <v>7214656</v>
      </c>
      <c r="E38">
        <f>VLOOKUP(B38,'B '!$A$2:$K$620,4,0)</f>
        <v>100000385973</v>
      </c>
      <c r="F38" t="str">
        <f>VLOOKUP(B38,'B '!$A$2:$K$620,5,0)</f>
        <v>Dom z pomysłem</v>
      </c>
      <c r="G38" t="str">
        <f>VLOOKUP(B38,'B '!$A$2:$K$620,6,0)</f>
        <v>Hartwaren</v>
      </c>
      <c r="H38" t="str">
        <f>VLOOKUP(B38,'B '!$A$2:$K$620,7,0)</f>
        <v>Deko</v>
      </c>
      <c r="I38" t="str">
        <f>VLOOKUP(B38,'B '!$A$2:$K$620,8,0)</f>
        <v>Wanduhr in Schwarz - (B)50 x (H)50 x (T)1,5 cm</v>
      </c>
      <c r="J38">
        <f>VLOOKUP(B38,'B '!$A$2:$K$620,9,0)</f>
        <v>0</v>
      </c>
      <c r="K38">
        <v>1</v>
      </c>
      <c r="L38">
        <f>VLOOKUP(B38,'B '!$A$2:$K$620,11,0)</f>
        <v>90</v>
      </c>
    </row>
    <row r="39" spans="1:12" x14ac:dyDescent="0.25">
      <c r="A39" s="1">
        <v>18803527</v>
      </c>
      <c r="B39">
        <f>VLOOKUP(A39,'B '!$A$2:$K$620,1,0)</f>
        <v>18803527</v>
      </c>
      <c r="C39">
        <f>VLOOKUP(B39,'B '!$A$2:$K$620,2,0)</f>
        <v>37282</v>
      </c>
      <c r="D39">
        <f>VLOOKUP(B39,'B '!$A$2:$K$620,3,0)</f>
        <v>6780031</v>
      </c>
      <c r="E39">
        <f>VLOOKUP(B39,'B '!$A$2:$K$620,4,0)</f>
        <v>8714597564853</v>
      </c>
      <c r="F39" t="str">
        <f>VLOOKUP(B39,'B '!$A$2:$K$620,5,0)</f>
        <v>Orangewallz</v>
      </c>
      <c r="G39" t="str">
        <f>VLOOKUP(B39,'B '!$A$2:$K$620,6,0)</f>
        <v>Hartwaren</v>
      </c>
      <c r="H39" t="str">
        <f>VLOOKUP(B39,'B '!$A$2:$K$620,7,0)</f>
        <v>Deko</v>
      </c>
      <c r="I39" t="str">
        <f>VLOOKUP(B39,'B '!$A$2:$K$620,8,0)</f>
        <v>Leinwanddruck "Window View Feel the Breeze" - (B)60 x (H)80 cm</v>
      </c>
      <c r="J39" t="str">
        <f>VLOOKUP(B39,'B '!$A$2:$K$620,9,0)</f>
        <v>60x90 cm</v>
      </c>
      <c r="K39">
        <v>1</v>
      </c>
      <c r="L39">
        <f>VLOOKUP(B39,'B '!$A$2:$K$620,11,0)</f>
        <v>69</v>
      </c>
    </row>
    <row r="40" spans="1:12" x14ac:dyDescent="0.25">
      <c r="A40" s="1">
        <v>29025401</v>
      </c>
      <c r="B40">
        <f>VLOOKUP(A40,'B '!$A$2:$K$620,1,0)</f>
        <v>29025401</v>
      </c>
      <c r="C40">
        <f>VLOOKUP(B40,'B '!$A$2:$K$620,2,0)</f>
        <v>59156</v>
      </c>
      <c r="D40">
        <f>VLOOKUP(B40,'B '!$A$2:$K$620,3,0)</f>
        <v>9844769</v>
      </c>
      <c r="E40">
        <f>VLOOKUP(B40,'B '!$A$2:$K$620,4,0)</f>
        <v>8681875643817</v>
      </c>
      <c r="F40" t="str">
        <f>VLOOKUP(B40,'B '!$A$2:$K$620,5,0)</f>
        <v>ABERTO DESIGN</v>
      </c>
      <c r="G40" t="str">
        <f>VLOOKUP(B40,'B '!$A$2:$K$620,6,0)</f>
        <v>Hartwaren</v>
      </c>
      <c r="H40" t="str">
        <f>VLOOKUP(B40,'B '!$A$2:$K$620,7,0)</f>
        <v>Deko</v>
      </c>
      <c r="I40" t="str">
        <f>VLOOKUP(B40,'B '!$A$2:$K$620,8,0)</f>
        <v>LED-Wanddekor "World Map Compass" - (B)95 x (H)65 cm</v>
      </c>
      <c r="J40">
        <f>VLOOKUP(B40,'B '!$A$2:$K$620,9,0)</f>
        <v>0</v>
      </c>
      <c r="K40">
        <v>1</v>
      </c>
      <c r="L40">
        <f>VLOOKUP(B40,'B '!$A$2:$K$620,11,0)</f>
        <v>250.74</v>
      </c>
    </row>
    <row r="41" spans="1:12" x14ac:dyDescent="0.25">
      <c r="A41" s="1">
        <v>15658874</v>
      </c>
      <c r="B41">
        <f>VLOOKUP(A41,'B '!$A$2:$K$620,1,0)</f>
        <v>15658874</v>
      </c>
      <c r="C41">
        <f>VLOOKUP(B41,'B '!$A$2:$K$620,2,0)</f>
        <v>31793</v>
      </c>
      <c r="D41">
        <f>VLOOKUP(B41,'B '!$A$2:$K$620,3,0)</f>
        <v>5842255</v>
      </c>
      <c r="E41">
        <f>VLOOKUP(B41,'B '!$A$2:$K$620,4,0)</f>
        <v>3700407992331</v>
      </c>
      <c r="F41" t="str">
        <f>VLOOKUP(B41,'B '!$A$2:$K$620,5,0)</f>
        <v>Anticline</v>
      </c>
      <c r="G41" t="str">
        <f>VLOOKUP(B41,'B '!$A$2:$K$620,6,0)</f>
        <v>Hartwaren</v>
      </c>
      <c r="H41" t="str">
        <f>VLOOKUP(B41,'B '!$A$2:$K$620,7,0)</f>
        <v>Deko</v>
      </c>
      <c r="I41" t="str">
        <f>VLOOKUP(B41,'B '!$A$2:$K$620,8,0)</f>
        <v>Notenständer in Dunkelbraun - (H)152 cm</v>
      </c>
      <c r="J41">
        <f>VLOOKUP(B41,'B '!$A$2:$K$620,9,0)</f>
        <v>0</v>
      </c>
      <c r="K41">
        <v>1</v>
      </c>
      <c r="L41">
        <f>VLOOKUP(B41,'B '!$A$2:$K$620,11,0)</f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5824-09F7-4FBB-BFC0-E351A0DB273D}">
  <dimension ref="A1:R20"/>
  <sheetViews>
    <sheetView workbookViewId="0">
      <selection activeCell="R19" sqref="R19"/>
    </sheetView>
  </sheetViews>
  <sheetFormatPr defaultRowHeight="15" x14ac:dyDescent="0.25"/>
  <cols>
    <col min="14" max="14" width="18" customWidth="1"/>
    <col min="15" max="15" width="9.42578125" bestFit="1" customWidth="1"/>
    <col min="18" max="18" width="11.710937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27596980</v>
      </c>
      <c r="B2">
        <f>VLOOKUP(A2,'B '!$A$2:$K$620,1,0)</f>
        <v>27596980</v>
      </c>
      <c r="C2">
        <f>VLOOKUP(B2,'B '!$A$2:$K$620,2,0)</f>
        <v>49346</v>
      </c>
      <c r="D2">
        <f>VLOOKUP(B2,'B '!$A$2:$K$620,3,0)</f>
        <v>9425848</v>
      </c>
      <c r="E2">
        <f>VLOOKUP(B2,'B '!$A$2:$K$620,4,0)</f>
        <v>3760093544269</v>
      </c>
      <c r="F2" t="str">
        <f>VLOOKUP(B2,'B '!$A$2:$K$620,5,0)</f>
        <v>lumisky</v>
      </c>
      <c r="G2" t="str">
        <f>VLOOKUP(B2,'B '!$A$2:$K$620,6,0)</f>
        <v>Hartwaren</v>
      </c>
      <c r="H2" t="str">
        <f>VLOOKUP(B2,'B '!$A$2:$K$620,7,0)</f>
        <v>Lampen &amp; Leuchten</v>
      </c>
      <c r="I2" t="str">
        <f>VLOOKUP(B2,'B '!$A$2:$K$620,8,0)</f>
        <v>LED-Solarleuchte "Standy Wood" in Weiß/ Natur - (H)150 cm</v>
      </c>
      <c r="J2">
        <f>VLOOKUP(B2,'B '!$A$2:$K$620,9,0)</f>
        <v>0</v>
      </c>
      <c r="K2">
        <v>1</v>
      </c>
      <c r="L2">
        <f>VLOOKUP(B2,'B '!$A$2:$K$620,11,0)</f>
        <v>349</v>
      </c>
      <c r="N2" s="8" t="s">
        <v>1037</v>
      </c>
      <c r="O2" s="14">
        <f>SUM(L2:L20)</f>
        <v>3024.58</v>
      </c>
      <c r="P2" s="14">
        <f>O2*8%</f>
        <v>241.96639999999999</v>
      </c>
      <c r="Q2" s="9">
        <v>0.08</v>
      </c>
      <c r="R2" s="8" t="s">
        <v>1040</v>
      </c>
    </row>
    <row r="3" spans="1:18" x14ac:dyDescent="0.25">
      <c r="A3" s="1">
        <v>19995296</v>
      </c>
      <c r="B3">
        <f>VLOOKUP(A3,'B '!$A$2:$K$620,1,0)</f>
        <v>19995296</v>
      </c>
      <c r="C3">
        <f>VLOOKUP(B3,'B '!$A$2:$K$620,2,0)</f>
        <v>35572</v>
      </c>
      <c r="D3">
        <f>VLOOKUP(B3,'B '!$A$2:$K$620,3,0)</f>
        <v>7131630</v>
      </c>
      <c r="E3">
        <f>VLOOKUP(B3,'B '!$A$2:$K$620,4,0)</f>
        <v>8059973800645</v>
      </c>
      <c r="F3" t="str">
        <f>VLOOKUP(B3,'B '!$A$2:$K$620,5,0)</f>
        <v>Dom z pomys?em</v>
      </c>
      <c r="G3" t="str">
        <f>VLOOKUP(B3,'B '!$A$2:$K$620,6,0)</f>
        <v>Hartwaren</v>
      </c>
      <c r="H3" t="str">
        <f>VLOOKUP(B3,'B '!$A$2:$K$620,7,0)</f>
        <v>Möbel</v>
      </c>
      <c r="I3" t="str">
        <f>VLOOKUP(B3,'B '!$A$2:$K$620,8,0)</f>
        <v>Schaukelstuhl in Schwarz/ Kupfer - (B)70 x (H)80 x (T)87 cm</v>
      </c>
      <c r="J3">
        <f>VLOOKUP(B3,'B '!$A$2:$K$620,9,0)</f>
        <v>0</v>
      </c>
      <c r="K3">
        <v>1</v>
      </c>
      <c r="L3">
        <f>VLOOKUP(B3,'B '!$A$2:$K$620,11,0)</f>
        <v>265</v>
      </c>
    </row>
    <row r="4" spans="1:18" x14ac:dyDescent="0.25">
      <c r="A4" s="1">
        <v>22510784</v>
      </c>
      <c r="B4">
        <f>VLOOKUP(A4,'B '!$A$2:$K$620,1,0)</f>
        <v>22510784</v>
      </c>
      <c r="C4">
        <f>VLOOKUP(B4,'B '!$A$2:$K$620,2,0)</f>
        <v>44648</v>
      </c>
      <c r="D4">
        <f>VLOOKUP(B4,'B '!$A$2:$K$620,3,0)</f>
        <v>7866758</v>
      </c>
      <c r="E4">
        <f>VLOOKUP(B4,'B '!$A$2:$K$620,4,0)</f>
        <v>8681181994979</v>
      </c>
      <c r="F4" t="str">
        <f>VLOOKUP(B4,'B '!$A$2:$K$620,5,0)</f>
        <v>Evila</v>
      </c>
      <c r="G4" t="str">
        <f>VLOOKUP(B4,'B '!$A$2:$K$620,6,0)</f>
        <v>Hartwaren</v>
      </c>
      <c r="H4" t="str">
        <f>VLOOKUP(B4,'B '!$A$2:$K$620,7,0)</f>
        <v>Möbel</v>
      </c>
      <c r="I4" t="str">
        <f>VLOOKUP(B4,'B '!$A$2:$K$620,8,0)</f>
        <v>Couchtisch "Eriberto" in Weiß/ Walnuss - (B)90 x (H)43,8 x (T)60 cm</v>
      </c>
      <c r="J4">
        <f>VLOOKUP(B4,'B '!$A$2:$K$620,9,0)</f>
        <v>0</v>
      </c>
      <c r="K4">
        <v>1</v>
      </c>
      <c r="L4">
        <f>VLOOKUP(B4,'B '!$A$2:$K$620,11,0)</f>
        <v>288.12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29576001</v>
      </c>
      <c r="B5">
        <f>VLOOKUP(A5,'B '!$A$2:$K$620,1,0)</f>
        <v>29576001</v>
      </c>
      <c r="C5">
        <f>VLOOKUP(B5,'B '!$A$2:$K$620,2,0)</f>
        <v>61864</v>
      </c>
      <c r="D5">
        <f>VLOOKUP(B5,'B '!$A$2:$K$620,3,0)</f>
        <v>9997255</v>
      </c>
      <c r="E5">
        <f>VLOOKUP(B5,'B '!$A$2:$K$620,4,0)</f>
        <v>8681875742886</v>
      </c>
      <c r="F5" t="str">
        <f>VLOOKUP(B5,'B '!$A$2:$K$620,5,0)</f>
        <v>ABERTO DESIGN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Standleuchte in Gold - (H)130 cm</v>
      </c>
      <c r="J5">
        <f>VLOOKUP(B5,'B '!$A$2:$K$620,9,0)</f>
        <v>0</v>
      </c>
      <c r="K5">
        <v>1</v>
      </c>
      <c r="L5">
        <f>VLOOKUP(B5,'B '!$A$2:$K$620,11,0)</f>
        <v>282.54000000000002</v>
      </c>
      <c r="N5" s="8" t="s">
        <v>1037</v>
      </c>
      <c r="O5" s="14">
        <f>SUM(L2:L20)</f>
        <v>3024.58</v>
      </c>
      <c r="P5" s="14">
        <f>O5*7%</f>
        <v>211.72060000000002</v>
      </c>
      <c r="Q5" s="9">
        <v>7.4999999999999997E-2</v>
      </c>
      <c r="R5" s="4" t="s">
        <v>1041</v>
      </c>
    </row>
    <row r="6" spans="1:18" x14ac:dyDescent="0.25">
      <c r="A6" s="1">
        <v>17842530</v>
      </c>
      <c r="B6">
        <f>VLOOKUP(A6,'B '!$A$2:$K$620,1,0)</f>
        <v>17842530</v>
      </c>
      <c r="C6">
        <f>VLOOKUP(B6,'B '!$A$2:$K$620,2,0)</f>
        <v>37280</v>
      </c>
      <c r="D6">
        <f>VLOOKUP(B6,'B '!$A$2:$K$620,3,0)</f>
        <v>6494479</v>
      </c>
      <c r="E6">
        <f>VLOOKUP(B6,'B '!$A$2:$K$620,4,0)</f>
        <v>3760119739488</v>
      </c>
      <c r="F6" t="str">
        <f>VLOOKUP(B6,'B '!$A$2:$K$620,5,0)</f>
        <v>lumisky</v>
      </c>
      <c r="G6" t="str">
        <f>VLOOKUP(B6,'B '!$A$2:$K$620,6,0)</f>
        <v>Hartwaren</v>
      </c>
      <c r="H6" t="str">
        <f>VLOOKUP(B6,'B '!$A$2:$K$620,7,0)</f>
        <v>Lampen &amp; Leuchten</v>
      </c>
      <c r="I6" t="str">
        <f>VLOOKUP(B6,'B '!$A$2:$K$620,8,0)</f>
        <v>LED-Solarleuchte "Solsty" in Weiß - Ø 30 cm</v>
      </c>
      <c r="J6">
        <f>VLOOKUP(B6,'B '!$A$2:$K$620,9,0)</f>
        <v>0</v>
      </c>
      <c r="K6">
        <v>1</v>
      </c>
      <c r="L6">
        <f>VLOOKUP(B6,'B '!$A$2:$K$620,11,0)</f>
        <v>84</v>
      </c>
    </row>
    <row r="7" spans="1:18" x14ac:dyDescent="0.25">
      <c r="A7" s="1">
        <v>22553886</v>
      </c>
      <c r="B7">
        <f>VLOOKUP(A7,'B '!$A$2:$K$620,1,0)</f>
        <v>22553886</v>
      </c>
      <c r="C7">
        <f>VLOOKUP(B7,'B '!$A$2:$K$620,2,0)</f>
        <v>46443</v>
      </c>
      <c r="D7">
        <f>VLOOKUP(B7,'B '!$A$2:$K$620,3,0)</f>
        <v>7880849</v>
      </c>
      <c r="E7">
        <f>VLOOKUP(B7,'B '!$A$2:$K$620,4,0)</f>
        <v>100000399743</v>
      </c>
      <c r="F7" t="str">
        <f>VLOOKUP(B7,'B '!$A$2:$K$620,5,0)</f>
        <v>Magenta Home</v>
      </c>
      <c r="G7" t="str">
        <f>VLOOKUP(B7,'B '!$A$2:$K$620,6,0)</f>
        <v>Hartwaren</v>
      </c>
      <c r="H7" t="str">
        <f>VLOOKUP(B7,'B '!$A$2:$K$620,7,0)</f>
        <v>Deko</v>
      </c>
      <c r="I7" t="str">
        <f>VLOOKUP(B7,'B '!$A$2:$K$620,8,0)</f>
        <v>Gerahmtes Bild - (B)40 x (H)120 x (T)3 cm</v>
      </c>
      <c r="J7">
        <f>VLOOKUP(B7,'B '!$A$2:$K$620,9,0)</f>
        <v>0</v>
      </c>
      <c r="K7">
        <v>1</v>
      </c>
      <c r="L7">
        <f>VLOOKUP(B7,'B '!$A$2:$K$620,11,0)</f>
        <v>69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30214647</v>
      </c>
      <c r="B8">
        <f>VLOOKUP(A8,'B '!$A$2:$K$620,1,0)</f>
        <v>30214647</v>
      </c>
      <c r="C8">
        <f>VLOOKUP(B8,'B '!$A$2:$K$620,2,0)</f>
        <v>63401</v>
      </c>
      <c r="D8">
        <f>VLOOKUP(B8,'B '!$A$2:$K$620,3,0)</f>
        <v>10214502</v>
      </c>
      <c r="E8">
        <f>VLOOKUP(B8,'B '!$A$2:$K$620,4,0)</f>
        <v>5713917004805</v>
      </c>
      <c r="F8" t="str">
        <f>VLOOKUP(B8,'B '!$A$2:$K$620,5,0)</f>
        <v>House Nordic</v>
      </c>
      <c r="G8" t="str">
        <f>VLOOKUP(B8,'B '!$A$2:$K$620,6,0)</f>
        <v>Hartwaren</v>
      </c>
      <c r="H8" t="str">
        <f>VLOOKUP(B8,'B '!$A$2:$K$620,7,0)</f>
        <v>Deko</v>
      </c>
      <c r="I8" t="str">
        <f>VLOOKUP(B8,'B '!$A$2:$K$620,8,0)</f>
        <v>Spiegel in Schwarz - Ø 60 cm</v>
      </c>
      <c r="J8">
        <f>VLOOKUP(B8,'B '!$A$2:$K$620,9,0)</f>
        <v>0</v>
      </c>
      <c r="K8">
        <v>1</v>
      </c>
      <c r="L8">
        <f>VLOOKUP(B8,'B '!$A$2:$K$620,11,0)</f>
        <v>86.56</v>
      </c>
      <c r="N8" s="8" t="s">
        <v>1037</v>
      </c>
      <c r="O8" s="14">
        <f>SUM(L2:L20)</f>
        <v>3024.58</v>
      </c>
      <c r="P8" s="14">
        <f>O8*6.5%</f>
        <v>196.5977</v>
      </c>
      <c r="Q8" s="9">
        <v>6.5000000000000002E-2</v>
      </c>
      <c r="R8" s="4" t="s">
        <v>1042</v>
      </c>
    </row>
    <row r="9" spans="1:18" x14ac:dyDescent="0.25">
      <c r="A9" s="1">
        <v>24380453</v>
      </c>
      <c r="B9">
        <f>VLOOKUP(A9,'B '!$A$2:$K$620,1,0)</f>
        <v>24380453</v>
      </c>
      <c r="C9">
        <f>VLOOKUP(B9,'B '!$A$2:$K$620,2,0)</f>
        <v>44649</v>
      </c>
      <c r="D9">
        <f>VLOOKUP(B9,'B '!$A$2:$K$620,3,0)</f>
        <v>8446262</v>
      </c>
      <c r="E9">
        <f>VLOOKUP(B9,'B '!$A$2:$K$620,4,0)</f>
        <v>8681875449662</v>
      </c>
      <c r="F9" t="str">
        <f>VLOOKUP(B9,'B '!$A$2:$K$620,5,0)</f>
        <v>Evila</v>
      </c>
      <c r="G9" t="str">
        <f>VLOOKUP(B9,'B '!$A$2:$K$620,6,0)</f>
        <v>Hartwaren</v>
      </c>
      <c r="H9" t="str">
        <f>VLOOKUP(B9,'B '!$A$2:$K$620,7,0)</f>
        <v>Möbel</v>
      </c>
      <c r="I9" t="str">
        <f>VLOOKUP(B9,'B '!$A$2:$K$620,8,0)</f>
        <v>Couchtisch "Glow" in Natur/ Anthrazit - (B)80 x (H)31,8 x (T)50 cm</v>
      </c>
      <c r="J9">
        <f>VLOOKUP(B9,'B '!$A$2:$K$620,9,0)</f>
        <v>0</v>
      </c>
      <c r="K9">
        <v>1</v>
      </c>
      <c r="L9">
        <f>VLOOKUP(B9,'B '!$A$2:$K$620,11,0)</f>
        <v>157.86000000000001</v>
      </c>
    </row>
    <row r="10" spans="1:18" x14ac:dyDescent="0.25">
      <c r="A10" s="1">
        <v>22553885</v>
      </c>
      <c r="B10">
        <f>VLOOKUP(A10,'B '!$A$2:$K$620,1,0)</f>
        <v>22553885</v>
      </c>
      <c r="C10">
        <f>VLOOKUP(B10,'B '!$A$2:$K$620,2,0)</f>
        <v>46443</v>
      </c>
      <c r="D10">
        <f>VLOOKUP(B10,'B '!$A$2:$K$620,3,0)</f>
        <v>7880848</v>
      </c>
      <c r="E10">
        <f>VLOOKUP(B10,'B '!$A$2:$K$620,4,0)</f>
        <v>100000399742</v>
      </c>
      <c r="F10" t="str">
        <f>VLOOKUP(B10,'B '!$A$2:$K$620,5,0)</f>
        <v>Magenta Home</v>
      </c>
      <c r="G10" t="str">
        <f>VLOOKUP(B10,'B '!$A$2:$K$620,6,0)</f>
        <v>Hartwaren</v>
      </c>
      <c r="H10" t="str">
        <f>VLOOKUP(B10,'B '!$A$2:$K$620,7,0)</f>
        <v>Deko</v>
      </c>
      <c r="I10" t="str">
        <f>VLOOKUP(B10,'B '!$A$2:$K$620,8,0)</f>
        <v>Gerahmtes Bild - (B)40 x (H)120 x (T)3 cm</v>
      </c>
      <c r="J10">
        <f>VLOOKUP(B10,'B '!$A$2:$K$620,9,0)</f>
        <v>0</v>
      </c>
      <c r="K10">
        <v>1</v>
      </c>
      <c r="L10">
        <f>VLOOKUP(B10,'B '!$A$2:$K$620,11,0)</f>
        <v>69</v>
      </c>
    </row>
    <row r="11" spans="1:18" x14ac:dyDescent="0.25">
      <c r="A11" s="1">
        <v>22553884</v>
      </c>
      <c r="B11">
        <f>VLOOKUP(A11,'B '!$A$2:$K$620,1,0)</f>
        <v>22553884</v>
      </c>
      <c r="C11">
        <f>VLOOKUP(B11,'B '!$A$2:$K$620,2,0)</f>
        <v>46443</v>
      </c>
      <c r="D11">
        <f>VLOOKUP(B11,'B '!$A$2:$K$620,3,0)</f>
        <v>7880847</v>
      </c>
      <c r="E11">
        <f>VLOOKUP(B11,'B '!$A$2:$K$620,4,0)</f>
        <v>100000399741</v>
      </c>
      <c r="F11" t="str">
        <f>VLOOKUP(B11,'B '!$A$2:$K$620,5,0)</f>
        <v>Magenta Home</v>
      </c>
      <c r="G11" t="str">
        <f>VLOOKUP(B11,'B '!$A$2:$K$620,6,0)</f>
        <v>Hartwaren</v>
      </c>
      <c r="H11" t="str">
        <f>VLOOKUP(B11,'B '!$A$2:$K$620,7,0)</f>
        <v>Deko</v>
      </c>
      <c r="I11" t="str">
        <f>VLOOKUP(B11,'B '!$A$2:$K$620,8,0)</f>
        <v>Gerahmtes Bild - (B)120 x (H)60 x (T)3 cm</v>
      </c>
      <c r="J11">
        <f>VLOOKUP(B11,'B '!$A$2:$K$620,9,0)</f>
        <v>0</v>
      </c>
      <c r="K11">
        <v>1</v>
      </c>
      <c r="L11">
        <f>VLOOKUP(B11,'B '!$A$2:$K$620,11,0)</f>
        <v>69</v>
      </c>
    </row>
    <row r="12" spans="1:18" x14ac:dyDescent="0.25">
      <c r="A12" s="1">
        <v>15575862</v>
      </c>
      <c r="B12">
        <f>VLOOKUP(A12,'B '!$A$2:$K$620,1,0)</f>
        <v>15575862</v>
      </c>
      <c r="C12">
        <f>VLOOKUP(B12,'B '!$A$2:$K$620,2,0)</f>
        <v>26629</v>
      </c>
      <c r="D12">
        <f>VLOOKUP(B12,'B '!$A$2:$K$620,3,0)</f>
        <v>5816627</v>
      </c>
      <c r="E12">
        <f>VLOOKUP(B12,'B '!$A$2:$K$620,4,0)</f>
        <v>5705994950281</v>
      </c>
      <c r="F12" t="str">
        <f>VLOOKUP(B12,'B '!$A$2:$K$620,5,0)</f>
        <v>AC Design</v>
      </c>
      <c r="G12" t="str">
        <f>VLOOKUP(B12,'B '!$A$2:$K$620,6,0)</f>
        <v>Hartwaren</v>
      </c>
      <c r="H12" t="str">
        <f>VLOOKUP(B12,'B '!$A$2:$K$620,7,0)</f>
        <v>Möbel</v>
      </c>
      <c r="I12" t="str">
        <f>VLOOKUP(B12,'B '!$A$2:$K$620,8,0)</f>
        <v>Wandregal "Darkenberg" in Weiß/ Natur - Ø 45 cm</v>
      </c>
      <c r="J12">
        <f>VLOOKUP(B12,'B '!$A$2:$K$620,9,0)</f>
        <v>0</v>
      </c>
      <c r="K12">
        <v>1</v>
      </c>
      <c r="L12">
        <f>VLOOKUP(B12,'B '!$A$2:$K$620,11,0)</f>
        <v>39.99</v>
      </c>
    </row>
    <row r="13" spans="1:18" x14ac:dyDescent="0.25">
      <c r="A13" s="1">
        <v>19252186</v>
      </c>
      <c r="B13">
        <f>VLOOKUP(A13,'B '!$A$2:$K$620,1,0)</f>
        <v>19252186</v>
      </c>
      <c r="C13">
        <f>VLOOKUP(B13,'B '!$A$2:$K$620,2,0)</f>
        <v>33723</v>
      </c>
      <c r="D13">
        <f>VLOOKUP(B13,'B '!$A$2:$K$620,3,0)</f>
        <v>6914312</v>
      </c>
      <c r="E13">
        <f>VLOOKUP(B13,'B '!$A$2:$K$620,4,0)</f>
        <v>8004976624958</v>
      </c>
      <c r="F13" t="str">
        <f>VLOOKUP(B13,'B '!$A$2:$K$620,5,0)</f>
        <v>Trendy Kitchen by EXCÉLSA</v>
      </c>
      <c r="G13" t="str">
        <f>VLOOKUP(B13,'B '!$A$2:$K$620,6,0)</f>
        <v>Hartwaren</v>
      </c>
      <c r="H13" t="str">
        <f>VLOOKUP(B13,'B '!$A$2:$K$620,7,0)</f>
        <v>Gedeckter Tisch</v>
      </c>
      <c r="I13" t="str">
        <f>VLOOKUP(B13,'B '!$A$2:$K$620,8,0)</f>
        <v>18tlg. Tafelservice in Bunt</v>
      </c>
      <c r="J13">
        <f>VLOOKUP(B13,'B '!$A$2:$K$620,9,0)</f>
        <v>0</v>
      </c>
      <c r="K13">
        <v>1</v>
      </c>
      <c r="L13">
        <f>VLOOKUP(B13,'B '!$A$2:$K$620,11,0)</f>
        <v>150</v>
      </c>
    </row>
    <row r="14" spans="1:18" x14ac:dyDescent="0.25">
      <c r="A14" s="1">
        <v>23180547</v>
      </c>
      <c r="B14">
        <f>VLOOKUP(A14,'B '!$A$2:$K$620,1,0)</f>
        <v>23180547</v>
      </c>
      <c r="C14">
        <f>VLOOKUP(B14,'B '!$A$2:$K$620,2,0)</f>
        <v>44655</v>
      </c>
      <c r="D14">
        <f>VLOOKUP(B14,'B '!$A$2:$K$620,3,0)</f>
        <v>8081697</v>
      </c>
      <c r="E14">
        <f>VLOOKUP(B14,'B '!$A$2:$K$620,4,0)</f>
        <v>8681875315455</v>
      </c>
      <c r="F14" t="str">
        <f>VLOOKUP(B14,'B '!$A$2:$K$620,5,0)</f>
        <v>Scandinavia Concept</v>
      </c>
      <c r="G14" t="str">
        <f>VLOOKUP(B14,'B '!$A$2:$K$620,6,0)</f>
        <v>Hartwaren</v>
      </c>
      <c r="H14" t="str">
        <f>VLOOKUP(B14,'B '!$A$2:$K$620,7,0)</f>
        <v>Möbel</v>
      </c>
      <c r="I14" t="str">
        <f>VLOOKUP(B14,'B '!$A$2:$K$620,8,0)</f>
        <v>Bücherregal "Alaro" in Walnuss/ Schwarz - (B)66 x (H)150 x (T)32 cm</v>
      </c>
      <c r="J14">
        <f>VLOOKUP(B14,'B '!$A$2:$K$620,9,0)</f>
        <v>0</v>
      </c>
      <c r="K14">
        <v>1</v>
      </c>
      <c r="L14">
        <f>VLOOKUP(B14,'B '!$A$2:$K$620,11,0)</f>
        <v>443.58</v>
      </c>
    </row>
    <row r="15" spans="1:18" x14ac:dyDescent="0.25">
      <c r="A15" s="1">
        <v>19252201</v>
      </c>
      <c r="B15">
        <f>VLOOKUP(A15,'B '!$A$2:$K$620,1,0)</f>
        <v>19252201</v>
      </c>
      <c r="C15">
        <f>VLOOKUP(B15,'B '!$A$2:$K$620,2,0)</f>
        <v>33723</v>
      </c>
      <c r="D15">
        <f>VLOOKUP(B15,'B '!$A$2:$K$620,3,0)</f>
        <v>6914327</v>
      </c>
      <c r="E15">
        <f>VLOOKUP(B15,'B '!$A$2:$K$620,4,0)</f>
        <v>8004976615369</v>
      </c>
      <c r="F15" t="str">
        <f>VLOOKUP(B15,'B '!$A$2:$K$620,5,0)</f>
        <v>Trendy Kitchen by EXCÉLSA</v>
      </c>
      <c r="G15" t="str">
        <f>VLOOKUP(B15,'B '!$A$2:$K$620,6,0)</f>
        <v>Hartwaren</v>
      </c>
      <c r="H15" t="str">
        <f>VLOOKUP(B15,'B '!$A$2:$K$620,7,0)</f>
        <v>Gedeckter Tisch</v>
      </c>
      <c r="I15" t="str">
        <f>VLOOKUP(B15,'B '!$A$2:$K$620,8,0)</f>
        <v>18tlg. Tafelservice in Schwarz/ Grau/ Weiß</v>
      </c>
      <c r="J15">
        <f>VLOOKUP(B15,'B '!$A$2:$K$620,9,0)</f>
        <v>0</v>
      </c>
      <c r="K15">
        <v>1</v>
      </c>
      <c r="L15">
        <f>VLOOKUP(B15,'B '!$A$2:$K$620,11,0)</f>
        <v>122.4</v>
      </c>
    </row>
    <row r="16" spans="1:18" x14ac:dyDescent="0.25">
      <c r="A16" s="1">
        <v>20136168</v>
      </c>
      <c r="B16">
        <f>VLOOKUP(A16,'B '!$A$2:$K$620,1,0)</f>
        <v>20136168</v>
      </c>
      <c r="C16">
        <f>VLOOKUP(B16,'B '!$A$2:$K$620,2,0)</f>
        <v>38910</v>
      </c>
      <c r="D16">
        <f>VLOOKUP(B16,'B '!$A$2:$K$620,3,0)</f>
        <v>7171286</v>
      </c>
      <c r="E16">
        <f>VLOOKUP(B16,'B '!$A$2:$K$620,4,0)</f>
        <v>6941057454757</v>
      </c>
      <c r="F16" t="str">
        <f>VLOOKUP(B16,'B '!$A$2:$K$620,5,0)</f>
        <v>Intex</v>
      </c>
      <c r="G16" t="str">
        <f>VLOOKUP(B16,'B '!$A$2:$K$620,6,0)</f>
        <v>Hartwaren</v>
      </c>
      <c r="H16" t="str">
        <f>VLOOKUP(B16,'B '!$A$2:$K$620,7,0)</f>
        <v>Freizeit und Sport</v>
      </c>
      <c r="I16" t="str">
        <f>VLOOKUP(B16,'B '!$A$2:$K$620,8,0)</f>
        <v>Familien-Pool "Family Lounge Pool" - ab 3 Jahren - (L)229 x (B)229 cm</v>
      </c>
      <c r="J16">
        <f>VLOOKUP(B16,'B '!$A$2:$K$620,9,0)</f>
        <v>0</v>
      </c>
      <c r="K16">
        <v>1</v>
      </c>
      <c r="L16">
        <f>VLOOKUP(B16,'B '!$A$2:$K$620,11,0)</f>
        <v>64.989999999999995</v>
      </c>
    </row>
    <row r="17" spans="1:12" x14ac:dyDescent="0.25">
      <c r="A17" s="1">
        <v>25798046</v>
      </c>
      <c r="B17">
        <f>VLOOKUP(A17,'B '!$A$2:$K$620,1,0)</f>
        <v>25798046</v>
      </c>
      <c r="C17">
        <f>VLOOKUP(B17,'B '!$A$2:$K$620,2,0)</f>
        <v>48756</v>
      </c>
      <c r="D17">
        <f>VLOOKUP(B17,'B '!$A$2:$K$620,3,0)</f>
        <v>8871815</v>
      </c>
      <c r="E17">
        <f>VLOOKUP(B17,'B '!$A$2:$K$620,4,0)</f>
        <v>8681875277791</v>
      </c>
      <c r="F17" t="str">
        <f>VLOOKUP(B17,'B '!$A$2:$K$620,5,0)</f>
        <v>Evila</v>
      </c>
      <c r="G17" t="str">
        <f>VLOOKUP(B17,'B '!$A$2:$K$620,6,0)</f>
        <v>Hartwaren</v>
      </c>
      <c r="H17" t="str">
        <f>VLOOKUP(B17,'B '!$A$2:$K$620,7,0)</f>
        <v>Möbel</v>
      </c>
      <c r="I17" t="str">
        <f>VLOOKUP(B17,'B '!$A$2:$K$620,8,0)</f>
        <v>Beistelltisch "Edi" in Anthrazit - (B)37 x (H)60 x (T)45 cm</v>
      </c>
      <c r="J17">
        <f>VLOOKUP(B17,'B '!$A$2:$K$620,9,0)</f>
        <v>0</v>
      </c>
      <c r="K17">
        <v>1</v>
      </c>
      <c r="L17">
        <f>VLOOKUP(B17,'B '!$A$2:$K$620,11,0)</f>
        <v>171.18</v>
      </c>
    </row>
    <row r="18" spans="1:12" x14ac:dyDescent="0.25">
      <c r="A18" s="1">
        <v>19328125</v>
      </c>
      <c r="B18">
        <f>VLOOKUP(A18,'B '!$A$2:$K$620,1,0)</f>
        <v>19328125</v>
      </c>
      <c r="C18">
        <f>VLOOKUP(B18,'B '!$A$2:$K$620,2,0)</f>
        <v>34011</v>
      </c>
      <c r="D18">
        <f>VLOOKUP(B18,'B '!$A$2:$K$620,3,0)</f>
        <v>6935088</v>
      </c>
      <c r="E18">
        <f>VLOOKUP(B18,'B '!$A$2:$K$620,4,0)</f>
        <v>3664944071068</v>
      </c>
      <c r="F18" t="str">
        <f>VLOOKUP(B18,'B '!$A$2:$K$620,5,0)</f>
        <v>Ethnical Life</v>
      </c>
      <c r="G18" t="str">
        <f>VLOOKUP(B18,'B '!$A$2:$K$620,6,0)</f>
        <v>Hartwaren</v>
      </c>
      <c r="H18" t="str">
        <f>VLOOKUP(B18,'B '!$A$2:$K$620,7,0)</f>
        <v>Deko</v>
      </c>
      <c r="I18" t="str">
        <f>VLOOKUP(B18,'B '!$A$2:$K$620,8,0)</f>
        <v>Wandspiegel in Schwarz - (B)50 x (H)50 x (T)3 cm</v>
      </c>
      <c r="J18">
        <f>VLOOKUP(B18,'B '!$A$2:$K$620,9,0)</f>
        <v>0</v>
      </c>
      <c r="K18">
        <v>1</v>
      </c>
      <c r="L18">
        <f>VLOOKUP(B18,'B '!$A$2:$K$620,11,0)</f>
        <v>40.299999999999997</v>
      </c>
    </row>
    <row r="19" spans="1:12" x14ac:dyDescent="0.25">
      <c r="A19" s="1">
        <v>28025989</v>
      </c>
      <c r="B19">
        <f>VLOOKUP(A19,'B '!$A$2:$K$620,1,0)</f>
        <v>28025989</v>
      </c>
      <c r="C19">
        <f>VLOOKUP(B19,'B '!$A$2:$K$620,2,0)</f>
        <v>57426</v>
      </c>
      <c r="D19">
        <f>VLOOKUP(B19,'B '!$A$2:$K$620,3,0)</f>
        <v>9552766</v>
      </c>
      <c r="E19">
        <f>VLOOKUP(B19,'B '!$A$2:$K$620,4,0)</f>
        <v>7029775530119</v>
      </c>
      <c r="F19" t="str">
        <f>VLOOKUP(B19,'B '!$A$2:$K$620,5,0)</f>
        <v>Hamax</v>
      </c>
      <c r="G19" t="str">
        <f>VLOOKUP(B19,'B '!$A$2:$K$620,6,0)</f>
        <v>Hartwaren</v>
      </c>
      <c r="H19" t="str">
        <f>VLOOKUP(B19,'B '!$A$2:$K$620,7,0)</f>
        <v>Freizeit und Sport</v>
      </c>
      <c r="I19" t="str">
        <f>VLOOKUP(B19,'B '!$A$2:$K$620,8,0)</f>
        <v>Fahrradsitz "Caress" in Grau/ Weiß/ Schwarz - ab 9 Monaten</v>
      </c>
      <c r="J19">
        <f>VLOOKUP(B19,'B '!$A$2:$K$620,9,0)</f>
        <v>0</v>
      </c>
      <c r="K19">
        <v>1</v>
      </c>
      <c r="L19">
        <f>VLOOKUP(B19,'B '!$A$2:$K$620,11,0)</f>
        <v>149.9</v>
      </c>
    </row>
    <row r="20" spans="1:12" x14ac:dyDescent="0.25">
      <c r="A20" s="1">
        <v>22389684</v>
      </c>
      <c r="B20">
        <f>VLOOKUP(A20,'B '!$A$2:$K$620,1,0)</f>
        <v>22389684</v>
      </c>
      <c r="C20">
        <f>VLOOKUP(B20,'B '!$A$2:$K$620,2,0)</f>
        <v>44654</v>
      </c>
      <c r="D20">
        <f>VLOOKUP(B20,'B '!$A$2:$K$620,3,0)</f>
        <v>7830992</v>
      </c>
      <c r="E20">
        <f>VLOOKUP(B20,'B '!$A$2:$K$620,4,0)</f>
        <v>8681875449464</v>
      </c>
      <c r="F20" t="str">
        <f>VLOOKUP(B20,'B '!$A$2:$K$620,5,0)</f>
        <v>Scandinavia Concept</v>
      </c>
      <c r="G20" t="str">
        <f>VLOOKUP(B20,'B '!$A$2:$K$620,6,0)</f>
        <v>Hartwaren</v>
      </c>
      <c r="H20" t="str">
        <f>VLOOKUP(B20,'B '!$A$2:$K$620,7,0)</f>
        <v>Möbel</v>
      </c>
      <c r="I20" t="str">
        <f>VLOOKUP(B20,'B '!$A$2:$K$620,8,0)</f>
        <v>Wandgarderobe "Carina" in Weiß - (B)70 x (H)70 x (T)14,5 cm</v>
      </c>
      <c r="J20">
        <f>VLOOKUP(B20,'B '!$A$2:$K$620,9,0)</f>
        <v>0</v>
      </c>
      <c r="K20">
        <f>VLOOKUP(B20,'B '!$A$2:$K$620,10,0)</f>
        <v>1</v>
      </c>
      <c r="L20">
        <f>VLOOKUP(B20,'B '!$A$2:$K$620,11,0)</f>
        <v>122.16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9A52-0241-478A-AF50-0228ED16581A}">
  <dimension ref="A1:R40"/>
  <sheetViews>
    <sheetView workbookViewId="0">
      <selection activeCell="P7" sqref="P7"/>
    </sheetView>
  </sheetViews>
  <sheetFormatPr defaultRowHeight="15" x14ac:dyDescent="0.25"/>
  <cols>
    <col min="1" max="1" width="10" bestFit="1" customWidth="1"/>
    <col min="14" max="14" width="18.42578125" customWidth="1"/>
    <col min="18" max="18" width="14.140625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20074670</v>
      </c>
      <c r="B2">
        <f>VLOOKUP(A2,'B '!$A$2:$K$620,1,0)</f>
        <v>20074670</v>
      </c>
      <c r="C2">
        <f>VLOOKUP(B2,'B '!$A$2:$K$620,2,0)</f>
        <v>40451</v>
      </c>
      <c r="D2">
        <f>VLOOKUP(B2,'B '!$A$2:$K$620,3,0)</f>
        <v>7152212</v>
      </c>
      <c r="E2">
        <f>VLOOKUP(B2,'B '!$A$2:$K$620,4,0)</f>
        <v>8681875268089</v>
      </c>
      <c r="F2" t="str">
        <f>VLOOKUP(B2,'B '!$A$2:$K$620,5,0)</f>
        <v>Evila</v>
      </c>
      <c r="G2" t="str">
        <f>VLOOKUP(B2,'B '!$A$2:$K$620,6,0)</f>
        <v>Hartwaren</v>
      </c>
      <c r="H2" t="str">
        <f>VLOOKUP(B2,'B '!$A$2:$K$620,7,0)</f>
        <v>Bad</v>
      </c>
      <c r="I2" t="str">
        <f>VLOOKUP(B2,'B '!$A$2:$K$620,8,0)</f>
        <v>Badschrank "Calencia" in Weiß - (B)19 x (H)55 x (T)60 cm</v>
      </c>
      <c r="J2">
        <f>VLOOKUP(B2,'B '!$A$2:$K$620,9,0)</f>
        <v>0</v>
      </c>
      <c r="K2">
        <v>1</v>
      </c>
      <c r="L2">
        <f>VLOOKUP(B2,'B '!$A$2:$K$620,11,0)</f>
        <v>456.91</v>
      </c>
      <c r="N2" s="8" t="s">
        <v>1037</v>
      </c>
      <c r="O2" s="14">
        <f>SUM(L2:L40)</f>
        <v>5604.6199999999981</v>
      </c>
      <c r="P2" s="14">
        <f>O2*8%</f>
        <v>448.36959999999988</v>
      </c>
      <c r="Q2" s="9">
        <v>0.08</v>
      </c>
      <c r="R2" s="8" t="s">
        <v>1040</v>
      </c>
    </row>
    <row r="3" spans="1:18" x14ac:dyDescent="0.25">
      <c r="A3" s="1">
        <v>19252248</v>
      </c>
      <c r="B3">
        <f>VLOOKUP(A3,'B '!$A$2:$K$620,1,0)</f>
        <v>19252248</v>
      </c>
      <c r="C3">
        <f>VLOOKUP(B3,'B '!$A$2:$K$620,2,0)</f>
        <v>33723</v>
      </c>
      <c r="D3">
        <f>VLOOKUP(B3,'B '!$A$2:$K$620,3,0)</f>
        <v>6914374</v>
      </c>
      <c r="E3">
        <f>VLOOKUP(B3,'B '!$A$2:$K$620,4,0)</f>
        <v>8004976466350</v>
      </c>
      <c r="F3" t="str">
        <f>VLOOKUP(B3,'B '!$A$2:$K$620,5,0)</f>
        <v>Trendy Kitchen by EXCÉLSA</v>
      </c>
      <c r="G3" t="str">
        <f>VLOOKUP(B3,'B '!$A$2:$K$620,6,0)</f>
        <v>Hartwaren</v>
      </c>
      <c r="H3" t="str">
        <f>VLOOKUP(B3,'B '!$A$2:$K$620,7,0)</f>
        <v>Gedeckter Tisch</v>
      </c>
      <c r="I3" t="str">
        <f>VLOOKUP(B3,'B '!$A$2:$K$620,8,0)</f>
        <v>Trendy Kitchen by EXCÉLSA Geschirr  in weiß</v>
      </c>
      <c r="J3">
        <f>VLOOKUP(B3,'B '!$A$2:$K$620,9,0)</f>
        <v>0</v>
      </c>
      <c r="K3">
        <v>1</v>
      </c>
      <c r="L3">
        <f>VLOOKUP(B3,'B '!$A$2:$K$620,11,0)</f>
        <v>63</v>
      </c>
    </row>
    <row r="4" spans="1:18" x14ac:dyDescent="0.25">
      <c r="A4" s="1">
        <v>29617273</v>
      </c>
      <c r="B4">
        <f>VLOOKUP(A4,'B '!$A$2:$K$620,1,0)</f>
        <v>29617273</v>
      </c>
      <c r="C4">
        <f>VLOOKUP(B4,'B '!$A$2:$K$620,2,0)</f>
        <v>48498</v>
      </c>
      <c r="D4">
        <f>VLOOKUP(B4,'B '!$A$2:$K$620,3,0)</f>
        <v>10007813</v>
      </c>
      <c r="E4">
        <f>VLOOKUP(B4,'B '!$A$2:$K$620,4,0)</f>
        <v>3760293964201</v>
      </c>
      <c r="F4" t="str">
        <f>VLOOKUP(B4,'B '!$A$2:$K$620,5,0)</f>
        <v>Björn</v>
      </c>
      <c r="G4" t="str">
        <f>VLOOKUP(B4,'B '!$A$2:$K$620,6,0)</f>
        <v>Hartwaren</v>
      </c>
      <c r="H4" t="str">
        <f>VLOOKUP(B4,'B '!$A$2:$K$620,7,0)</f>
        <v>Gedeckter Tisch</v>
      </c>
      <c r="I4" t="str">
        <f>VLOOKUP(B4,'B '!$A$2:$K$620,8,0)</f>
        <v>18tlg. Tafelservice "Origin" in Anthrazit</v>
      </c>
      <c r="J4">
        <f>VLOOKUP(B4,'B '!$A$2:$K$620,9,0)</f>
        <v>0</v>
      </c>
      <c r="K4">
        <v>1</v>
      </c>
      <c r="L4">
        <f>VLOOKUP(B4,'B '!$A$2:$K$620,11,0)</f>
        <v>189.9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15235244</v>
      </c>
      <c r="B5">
        <f>VLOOKUP(A5,'B '!$A$2:$K$620,1,0)</f>
        <v>15235244</v>
      </c>
      <c r="C5">
        <f>VLOOKUP(B5,'B '!$A$2:$K$620,2,0)</f>
        <v>30914</v>
      </c>
      <c r="D5">
        <f>VLOOKUP(B5,'B '!$A$2:$K$620,3,0)</f>
        <v>5709760</v>
      </c>
      <c r="E5">
        <f>VLOOKUP(B5,'B '!$A$2:$K$620,4,0)</f>
        <v>3561864338458</v>
      </c>
      <c r="F5" t="str">
        <f>VLOOKUP(B5,'B '!$A$2:$K$620,5,0)</f>
        <v>DOCK avenue</v>
      </c>
      <c r="G5" t="str">
        <f>VLOOKUP(B5,'B '!$A$2:$K$620,6,0)</f>
        <v>Hartwaren</v>
      </c>
      <c r="H5" t="str">
        <f>VLOOKUP(B5,'B '!$A$2:$K$620,7,0)</f>
        <v>Möbel</v>
      </c>
      <c r="I5" t="str">
        <f>VLOOKUP(B5,'B '!$A$2:$K$620,8,0)</f>
        <v>Dreisatztisch in Schwarz/ Natur</v>
      </c>
      <c r="J5">
        <f>VLOOKUP(B5,'B '!$A$2:$K$620,9,0)</f>
        <v>0</v>
      </c>
      <c r="K5">
        <v>1</v>
      </c>
      <c r="L5">
        <f>VLOOKUP(B5,'B '!$A$2:$K$620,11,0)</f>
        <v>135</v>
      </c>
      <c r="N5" s="8" t="s">
        <v>1037</v>
      </c>
      <c r="O5" s="14">
        <f>SUM(L2:L40)</f>
        <v>5604.6199999999981</v>
      </c>
      <c r="P5" s="14">
        <f>O5*7%</f>
        <v>392.32339999999988</v>
      </c>
      <c r="Q5" s="9">
        <v>7.4999999999999997E-2</v>
      </c>
      <c r="R5" s="4" t="s">
        <v>1041</v>
      </c>
    </row>
    <row r="6" spans="1:18" x14ac:dyDescent="0.25">
      <c r="A6" s="1">
        <v>29239247</v>
      </c>
      <c r="B6">
        <f>VLOOKUP(A6,'B '!$A$2:$K$620,1,0)</f>
        <v>29239247</v>
      </c>
      <c r="C6">
        <f>VLOOKUP(B6,'B '!$A$2:$K$620,2,0)</f>
        <v>61729</v>
      </c>
      <c r="D6">
        <f>VLOOKUP(B6,'B '!$A$2:$K$620,3,0)</f>
        <v>9897494</v>
      </c>
      <c r="E6">
        <f>VLOOKUP(B6,'B '!$A$2:$K$620,4,0)</f>
        <v>5713917004096</v>
      </c>
      <c r="F6" t="str">
        <f>VLOOKUP(B6,'B '!$A$2:$K$620,5,0)</f>
        <v>House Nordic</v>
      </c>
      <c r="G6" t="str">
        <f>VLOOKUP(B6,'B '!$A$2:$K$620,6,0)</f>
        <v>Hartwaren</v>
      </c>
      <c r="H6" t="str">
        <f>VLOOKUP(B6,'B '!$A$2:$K$620,7,0)</f>
        <v>Deko</v>
      </c>
      <c r="I6" t="str">
        <f>VLOOKUP(B6,'B '!$A$2:$K$620,8,0)</f>
        <v>2tlg. Set: Blumentöpfe in Schwarz</v>
      </c>
      <c r="J6">
        <f>VLOOKUP(B6,'B '!$A$2:$K$620,9,0)</f>
        <v>0</v>
      </c>
      <c r="K6">
        <v>1</v>
      </c>
      <c r="L6">
        <f>VLOOKUP(B6,'B '!$A$2:$K$620,11,0)</f>
        <v>69</v>
      </c>
    </row>
    <row r="7" spans="1:18" x14ac:dyDescent="0.25">
      <c r="A7" s="1">
        <v>27596989</v>
      </c>
      <c r="B7">
        <f>VLOOKUP(A7,'B '!$A$2:$K$620,1,0)</f>
        <v>27596989</v>
      </c>
      <c r="C7">
        <f>VLOOKUP(B7,'B '!$A$2:$K$620,2,0)</f>
        <v>49346</v>
      </c>
      <c r="D7">
        <f>VLOOKUP(B7,'B '!$A$2:$K$620,3,0)</f>
        <v>9425857</v>
      </c>
      <c r="E7">
        <f>VLOOKUP(B7,'B '!$A$2:$K$620,4,0)</f>
        <v>3760093543941</v>
      </c>
      <c r="F7" t="str">
        <f>VLOOKUP(B7,'B '!$A$2:$K$620,5,0)</f>
        <v>lumisky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LED-Solarleuchte "Willy" in Schwarz - (H)49 cm</v>
      </c>
      <c r="J7">
        <f>VLOOKUP(B7,'B '!$A$2:$K$620,9,0)</f>
        <v>0</v>
      </c>
      <c r="K7">
        <v>1</v>
      </c>
      <c r="L7">
        <f>VLOOKUP(B7,'B '!$A$2:$K$620,11,0)</f>
        <v>149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20990997</v>
      </c>
      <c r="B8">
        <f>VLOOKUP(A8,'B '!$A$2:$K$620,1,0)</f>
        <v>20990997</v>
      </c>
      <c r="C8">
        <f>VLOOKUP(B8,'B '!$A$2:$K$620,2,0)</f>
        <v>41353</v>
      </c>
      <c r="D8">
        <f>VLOOKUP(B8,'B '!$A$2:$K$620,3,0)</f>
        <v>7422203</v>
      </c>
      <c r="E8">
        <f>VLOOKUP(B8,'B '!$A$2:$K$620,4,0)</f>
        <v>4029599075448</v>
      </c>
      <c r="F8" t="str">
        <f>VLOOKUP(B8,'B '!$A$2:$K$620,5,0)</f>
        <v>Sompex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Tischleuchte "Singapur" in Silber - (H)50 cm</v>
      </c>
      <c r="J8">
        <f>VLOOKUP(B8,'B '!$A$2:$K$620,9,0)</f>
        <v>0</v>
      </c>
      <c r="K8">
        <v>1</v>
      </c>
      <c r="L8">
        <f>VLOOKUP(B8,'B '!$A$2:$K$620,11,0)</f>
        <v>499</v>
      </c>
      <c r="N8" s="8" t="s">
        <v>1037</v>
      </c>
      <c r="O8" s="14">
        <f>SUM(L2:L40)</f>
        <v>5604.6199999999981</v>
      </c>
      <c r="P8" s="14">
        <f>O8*6.5%</f>
        <v>364.30029999999988</v>
      </c>
      <c r="Q8" s="9">
        <v>6.5000000000000002E-2</v>
      </c>
      <c r="R8" s="4" t="s">
        <v>1042</v>
      </c>
    </row>
    <row r="9" spans="1:18" x14ac:dyDescent="0.25">
      <c r="A9" s="1">
        <v>5170991</v>
      </c>
      <c r="B9">
        <f>VLOOKUP(A9,'B '!$A$2:$K$620,1,0)</f>
        <v>5170991</v>
      </c>
      <c r="C9">
        <f>VLOOKUP(B9,'B '!$A$2:$K$620,2,0)</f>
        <v>10492</v>
      </c>
      <c r="D9">
        <f>VLOOKUP(B9,'B '!$A$2:$K$620,3,0)</f>
        <v>2768217</v>
      </c>
      <c r="E9">
        <f>VLOOKUP(B9,'B '!$A$2:$K$620,4,0)</f>
        <v>4010340306300</v>
      </c>
      <c r="F9" t="str">
        <f>VLOOKUP(B9,'B '!$A$2:$K$620,5,0)</f>
        <v>Inter Link</v>
      </c>
      <c r="G9" t="str">
        <f>VLOOKUP(B9,'B '!$A$2:$K$620,6,0)</f>
        <v>Hartwaren</v>
      </c>
      <c r="H9" t="str">
        <f>VLOOKUP(B9,'B '!$A$2:$K$620,7,0)</f>
        <v>Möbel</v>
      </c>
      <c r="I9" t="str">
        <f>VLOOKUP(B9,'B '!$A$2:$K$620,8,0)</f>
        <v>Rollcontainer "Nils" in Natur - (B)36 x (H)65 x (T)40 cm</v>
      </c>
      <c r="J9">
        <f>VLOOKUP(B9,'B '!$A$2:$K$620,9,0)</f>
        <v>0</v>
      </c>
      <c r="K9">
        <v>1</v>
      </c>
      <c r="L9">
        <f>VLOOKUP(B9,'B '!$A$2:$K$620,11,0)</f>
        <v>49.95</v>
      </c>
    </row>
    <row r="10" spans="1:18" x14ac:dyDescent="0.25">
      <c r="A10" s="1">
        <v>29766646</v>
      </c>
      <c r="B10">
        <f>VLOOKUP(A10,'B '!$A$2:$K$620,1,0)</f>
        <v>29766646</v>
      </c>
      <c r="C10">
        <f>VLOOKUP(B10,'B '!$A$2:$K$620,2,0)</f>
        <v>49694</v>
      </c>
      <c r="D10">
        <f>VLOOKUP(B10,'B '!$A$2:$K$620,3,0)</f>
        <v>10072993</v>
      </c>
      <c r="E10">
        <f>VLOOKUP(B10,'B '!$A$2:$K$620,4,0)</f>
        <v>4013833035916</v>
      </c>
      <c r="F10" t="str">
        <f>VLOOKUP(B10,'B '!$A$2:$K$620,5,0)</f>
        <v>GRUNDIG</v>
      </c>
      <c r="G10" t="str">
        <f>VLOOKUP(B10,'B '!$A$2:$K$620,6,0)</f>
        <v>Hartwaren</v>
      </c>
      <c r="H10" t="str">
        <f>VLOOKUP(B10,'B '!$A$2:$K$620,7,0)</f>
        <v>Technik</v>
      </c>
      <c r="I10" t="str">
        <f>VLOOKUP(B10,'B '!$A$2:$K$620,8,0)</f>
        <v>2in1-Akkustaubsauger in Silber/ Schwarz - 28,8 V</v>
      </c>
      <c r="J10">
        <f>VLOOKUP(B10,'B '!$A$2:$K$620,9,0)</f>
        <v>0</v>
      </c>
      <c r="K10">
        <v>1</v>
      </c>
      <c r="L10">
        <f>VLOOKUP(B10,'B '!$A$2:$K$620,11,0)</f>
        <v>429</v>
      </c>
    </row>
    <row r="11" spans="1:18" x14ac:dyDescent="0.25">
      <c r="A11" s="1">
        <v>27413035</v>
      </c>
      <c r="B11">
        <f>VLOOKUP(A11,'B '!$A$2:$K$620,1,0)</f>
        <v>27413035</v>
      </c>
      <c r="C11">
        <f>VLOOKUP(B11,'B '!$A$2:$K$620,2,0)</f>
        <v>53912</v>
      </c>
      <c r="D11">
        <f>VLOOKUP(B11,'B '!$A$2:$K$620,3,0)</f>
        <v>9375121</v>
      </c>
      <c r="E11">
        <f>VLOOKUP(B11,'B '!$A$2:$K$620,4,0)</f>
        <v>3664944125532</v>
      </c>
      <c r="F11" t="str">
        <f>VLOOKUP(B11,'B '!$A$2:$K$620,5,0)</f>
        <v>Make a Wish</v>
      </c>
      <c r="G11" t="str">
        <f>VLOOKUP(B11,'B '!$A$2:$K$620,6,0)</f>
        <v>Hartwaren</v>
      </c>
      <c r="H11" t="str">
        <f>VLOOKUP(B11,'B '!$A$2:$K$620,7,0)</f>
        <v>Gedeckter Tisch</v>
      </c>
      <c r="I11" t="str">
        <f>VLOOKUP(B11,'B '!$A$2:$K$620,8,0)</f>
        <v>12er-Set: Speiseteller in Blau - (L)27,5 x (B)23 cm</v>
      </c>
      <c r="J11">
        <f>VLOOKUP(B11,'B '!$A$2:$K$620,9,0)</f>
        <v>0</v>
      </c>
      <c r="K11">
        <v>1</v>
      </c>
      <c r="L11">
        <f>VLOOKUP(B11,'B '!$A$2:$K$620,11,0)</f>
        <v>79.8</v>
      </c>
    </row>
    <row r="12" spans="1:18" x14ac:dyDescent="0.25">
      <c r="A12" s="1">
        <v>27596989</v>
      </c>
      <c r="B12">
        <f>VLOOKUP(A12,'B '!$A$2:$K$620,1,0)</f>
        <v>27596989</v>
      </c>
      <c r="C12">
        <f>VLOOKUP(B12,'B '!$A$2:$K$620,2,0)</f>
        <v>49346</v>
      </c>
      <c r="D12">
        <f>VLOOKUP(B12,'B '!$A$2:$K$620,3,0)</f>
        <v>9425857</v>
      </c>
      <c r="E12">
        <f>VLOOKUP(B12,'B '!$A$2:$K$620,4,0)</f>
        <v>3760093543941</v>
      </c>
      <c r="F12" t="str">
        <f>VLOOKUP(B12,'B '!$A$2:$K$620,5,0)</f>
        <v>lumisky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LED-Solarleuchte "Willy" in Schwarz - (H)49 cm</v>
      </c>
      <c r="J12">
        <f>VLOOKUP(B12,'B '!$A$2:$K$620,9,0)</f>
        <v>0</v>
      </c>
      <c r="K12">
        <v>1</v>
      </c>
      <c r="L12">
        <f>VLOOKUP(B12,'B '!$A$2:$K$620,11,0)</f>
        <v>149</v>
      </c>
    </row>
    <row r="13" spans="1:18" x14ac:dyDescent="0.25">
      <c r="A13" s="1">
        <v>19325166</v>
      </c>
      <c r="B13">
        <f>VLOOKUP(A13,'B '!$A$2:$K$620,1,0)</f>
        <v>19325166</v>
      </c>
      <c r="C13">
        <f>VLOOKUP(B13,'B '!$A$2:$K$620,2,0)</f>
        <v>34004</v>
      </c>
      <c r="D13">
        <f>VLOOKUP(B13,'B '!$A$2:$K$620,3,0)</f>
        <v>6933684</v>
      </c>
      <c r="E13">
        <f>VLOOKUP(B13,'B '!$A$2:$K$620,4,0)</f>
        <v>3664944070993</v>
      </c>
      <c r="F13" t="str">
        <f>VLOOKUP(B13,'B '!$A$2:$K$620,5,0)</f>
        <v>DOCK avenue</v>
      </c>
      <c r="G13" t="str">
        <f>VLOOKUP(B13,'B '!$A$2:$K$620,6,0)</f>
        <v>Hartwaren</v>
      </c>
      <c r="H13" t="str">
        <f>VLOOKUP(B13,'B '!$A$2:$K$620,7,0)</f>
        <v>Deko</v>
      </c>
      <c r="I13" t="str">
        <f>VLOOKUP(B13,'B '!$A$2:$K$620,8,0)</f>
        <v>Wandspiegel in Schwarz - Ø 40 cm</v>
      </c>
      <c r="J13">
        <f>VLOOKUP(B13,'B '!$A$2:$K$620,9,0)</f>
        <v>0</v>
      </c>
      <c r="K13">
        <v>1</v>
      </c>
      <c r="L13">
        <f>VLOOKUP(B13,'B '!$A$2:$K$620,11,0)</f>
        <v>33.799999999999997</v>
      </c>
    </row>
    <row r="14" spans="1:18" x14ac:dyDescent="0.25">
      <c r="A14" s="1">
        <v>27596989</v>
      </c>
      <c r="B14">
        <f>VLOOKUP(A14,'B '!$A$2:$K$620,1,0)</f>
        <v>27596989</v>
      </c>
      <c r="C14">
        <f>VLOOKUP(B14,'B '!$A$2:$K$620,2,0)</f>
        <v>49346</v>
      </c>
      <c r="D14">
        <f>VLOOKUP(B14,'B '!$A$2:$K$620,3,0)</f>
        <v>9425857</v>
      </c>
      <c r="E14">
        <f>VLOOKUP(B14,'B '!$A$2:$K$620,4,0)</f>
        <v>3760093543941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LED-Solarleuchte "Willy" in Schwarz - (H)49 cm</v>
      </c>
      <c r="J14">
        <f>VLOOKUP(B14,'B '!$A$2:$K$620,9,0)</f>
        <v>0</v>
      </c>
      <c r="K14">
        <v>1</v>
      </c>
      <c r="L14">
        <f>VLOOKUP(B14,'B '!$A$2:$K$620,11,0)</f>
        <v>149</v>
      </c>
    </row>
    <row r="15" spans="1:18" x14ac:dyDescent="0.25">
      <c r="A15" s="1">
        <v>18309606</v>
      </c>
      <c r="B15">
        <f>VLOOKUP(A15,'B '!$A$2:$K$620,1,0)</f>
        <v>18309606</v>
      </c>
      <c r="C15">
        <f>VLOOKUP(B15,'B '!$A$2:$K$620,2,0)</f>
        <v>38177</v>
      </c>
      <c r="D15">
        <f>VLOOKUP(B15,'B '!$A$2:$K$620,3,0)</f>
        <v>6629850</v>
      </c>
      <c r="E15">
        <f>VLOOKUP(B15,'B '!$A$2:$K$620,4,0)</f>
        <v>8681875052459</v>
      </c>
      <c r="F15" t="str">
        <f>VLOOKUP(B15,'B '!$A$2:$K$620,5,0)</f>
        <v>Evila</v>
      </c>
      <c r="G15" t="str">
        <f>VLOOKUP(B15,'B '!$A$2:$K$620,6,0)</f>
        <v>Hartwaren</v>
      </c>
      <c r="H15" t="str">
        <f>VLOOKUP(B15,'B '!$A$2:$K$620,7,0)</f>
        <v>Lampen &amp; Leuchten</v>
      </c>
      <c r="I15" t="str">
        <f>VLOOKUP(B15,'B '!$A$2:$K$620,8,0)</f>
        <v>Standleuchte "Ayd" in Natur/ Weiß - (H)140 cm</v>
      </c>
      <c r="J15">
        <f>VLOOKUP(B15,'B '!$A$2:$K$620,9,0)</f>
        <v>0</v>
      </c>
      <c r="K15">
        <v>1</v>
      </c>
      <c r="L15">
        <f>VLOOKUP(B15,'B '!$A$2:$K$620,11,0)</f>
        <v>81.22</v>
      </c>
    </row>
    <row r="16" spans="1:18" x14ac:dyDescent="0.25">
      <c r="A16" s="1">
        <v>18309606</v>
      </c>
      <c r="B16">
        <f>VLOOKUP(A16,'B '!$A$2:$K$620,1,0)</f>
        <v>18309606</v>
      </c>
      <c r="C16">
        <f>VLOOKUP(B16,'B '!$A$2:$K$620,2,0)</f>
        <v>38177</v>
      </c>
      <c r="D16">
        <f>VLOOKUP(B16,'B '!$A$2:$K$620,3,0)</f>
        <v>6629850</v>
      </c>
      <c r="E16">
        <f>VLOOKUP(B16,'B '!$A$2:$K$620,4,0)</f>
        <v>8681875052459</v>
      </c>
      <c r="F16" t="str">
        <f>VLOOKUP(B16,'B '!$A$2:$K$620,5,0)</f>
        <v>Evila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Standleuchte "Ayd" in Natur/ Weiß - (H)140 cm</v>
      </c>
      <c r="J16">
        <f>VLOOKUP(B16,'B '!$A$2:$K$620,9,0)</f>
        <v>0</v>
      </c>
      <c r="K16">
        <v>1</v>
      </c>
      <c r="L16">
        <f>VLOOKUP(B16,'B '!$A$2:$K$620,11,0)</f>
        <v>81.22</v>
      </c>
    </row>
    <row r="17" spans="1:12" x14ac:dyDescent="0.25">
      <c r="A17" s="1">
        <v>18309606</v>
      </c>
      <c r="B17">
        <f>VLOOKUP(A17,'B '!$A$2:$K$620,1,0)</f>
        <v>18309606</v>
      </c>
      <c r="C17">
        <f>VLOOKUP(B17,'B '!$A$2:$K$620,2,0)</f>
        <v>38177</v>
      </c>
      <c r="D17">
        <f>VLOOKUP(B17,'B '!$A$2:$K$620,3,0)</f>
        <v>6629850</v>
      </c>
      <c r="E17">
        <f>VLOOKUP(B17,'B '!$A$2:$K$620,4,0)</f>
        <v>8681875052459</v>
      </c>
      <c r="F17" t="str">
        <f>VLOOKUP(B17,'B '!$A$2:$K$620,5,0)</f>
        <v>Evila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Standleuchte "Ayd" in Natur/ Weiß - (H)140 cm</v>
      </c>
      <c r="J17">
        <f>VLOOKUP(B17,'B '!$A$2:$K$620,9,0)</f>
        <v>0</v>
      </c>
      <c r="K17">
        <v>1</v>
      </c>
      <c r="L17">
        <f>VLOOKUP(B17,'B '!$A$2:$K$620,11,0)</f>
        <v>81.22</v>
      </c>
    </row>
    <row r="18" spans="1:12" x14ac:dyDescent="0.25">
      <c r="A18" s="1">
        <v>18309606</v>
      </c>
      <c r="B18">
        <f>VLOOKUP(A18,'B '!$A$2:$K$620,1,0)</f>
        <v>18309606</v>
      </c>
      <c r="C18">
        <f>VLOOKUP(B18,'B '!$A$2:$K$620,2,0)</f>
        <v>38177</v>
      </c>
      <c r="D18">
        <f>VLOOKUP(B18,'B '!$A$2:$K$620,3,0)</f>
        <v>6629850</v>
      </c>
      <c r="E18">
        <f>VLOOKUP(B18,'B '!$A$2:$K$620,4,0)</f>
        <v>8681875052459</v>
      </c>
      <c r="F18" t="str">
        <f>VLOOKUP(B18,'B '!$A$2:$K$620,5,0)</f>
        <v>Evila</v>
      </c>
      <c r="G18" t="str">
        <f>VLOOKUP(B18,'B '!$A$2:$K$620,6,0)</f>
        <v>Hartwaren</v>
      </c>
      <c r="H18" t="str">
        <f>VLOOKUP(B18,'B '!$A$2:$K$620,7,0)</f>
        <v>Lampen &amp; Leuchten</v>
      </c>
      <c r="I18" t="str">
        <f>VLOOKUP(B18,'B '!$A$2:$K$620,8,0)</f>
        <v>Standleuchte "Ayd" in Natur/ Weiß - (H)140 cm</v>
      </c>
      <c r="J18">
        <f>VLOOKUP(B18,'B '!$A$2:$K$620,9,0)</f>
        <v>0</v>
      </c>
      <c r="K18">
        <v>1</v>
      </c>
      <c r="L18">
        <f>VLOOKUP(B18,'B '!$A$2:$K$620,11,0)</f>
        <v>81.22</v>
      </c>
    </row>
    <row r="19" spans="1:12" x14ac:dyDescent="0.25">
      <c r="A19" s="1">
        <v>18309606</v>
      </c>
      <c r="B19">
        <f>VLOOKUP(A19,'B '!$A$2:$K$620,1,0)</f>
        <v>18309606</v>
      </c>
      <c r="C19">
        <f>VLOOKUP(B19,'B '!$A$2:$K$620,2,0)</f>
        <v>38177</v>
      </c>
      <c r="D19">
        <f>VLOOKUP(B19,'B '!$A$2:$K$620,3,0)</f>
        <v>6629850</v>
      </c>
      <c r="E19">
        <f>VLOOKUP(B19,'B '!$A$2:$K$620,4,0)</f>
        <v>8681875052459</v>
      </c>
      <c r="F19" t="str">
        <f>VLOOKUP(B19,'B '!$A$2:$K$620,5,0)</f>
        <v>Evila</v>
      </c>
      <c r="G19" t="str">
        <f>VLOOKUP(B19,'B '!$A$2:$K$620,6,0)</f>
        <v>Hartwaren</v>
      </c>
      <c r="H19" t="str">
        <f>VLOOKUP(B19,'B '!$A$2:$K$620,7,0)</f>
        <v>Lampen &amp; Leuchten</v>
      </c>
      <c r="I19" t="str">
        <f>VLOOKUP(B19,'B '!$A$2:$K$620,8,0)</f>
        <v>Standleuchte "Ayd" in Natur/ Weiß - (H)140 cm</v>
      </c>
      <c r="J19">
        <f>VLOOKUP(B19,'B '!$A$2:$K$620,9,0)</f>
        <v>0</v>
      </c>
      <c r="K19">
        <v>1</v>
      </c>
      <c r="L19">
        <f>VLOOKUP(B19,'B '!$A$2:$K$620,11,0)</f>
        <v>81.22</v>
      </c>
    </row>
    <row r="20" spans="1:12" x14ac:dyDescent="0.25">
      <c r="A20" s="1">
        <v>24380621</v>
      </c>
      <c r="B20">
        <f>VLOOKUP(A20,'B '!$A$2:$K$620,1,0)</f>
        <v>24380621</v>
      </c>
      <c r="C20">
        <f>VLOOKUP(B20,'B '!$A$2:$K$620,2,0)</f>
        <v>44649</v>
      </c>
      <c r="D20">
        <f>VLOOKUP(B20,'B '!$A$2:$K$620,3,0)</f>
        <v>8446430</v>
      </c>
      <c r="E20">
        <f>VLOOKUP(B20,'B '!$A$2:$K$620,4,0)</f>
        <v>8681875052510</v>
      </c>
      <c r="F20" t="str">
        <f>VLOOKUP(B20,'B '!$A$2:$K$620,5,0)</f>
        <v>Evila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Standleuchte "Ayd" in Grau/ Braun - (H)140 cm</v>
      </c>
      <c r="J20">
        <f>VLOOKUP(B20,'B '!$A$2:$K$620,9,0)</f>
        <v>0</v>
      </c>
      <c r="K20">
        <v>1</v>
      </c>
      <c r="L20">
        <f>VLOOKUP(B20,'B '!$A$2:$K$620,11,0)</f>
        <v>87</v>
      </c>
    </row>
    <row r="21" spans="1:12" x14ac:dyDescent="0.25">
      <c r="A21" s="1">
        <v>24380621</v>
      </c>
      <c r="B21">
        <f>VLOOKUP(A21,'B '!$A$2:$K$620,1,0)</f>
        <v>24380621</v>
      </c>
      <c r="C21">
        <f>VLOOKUP(B21,'B '!$A$2:$K$620,2,0)</f>
        <v>44649</v>
      </c>
      <c r="D21">
        <f>VLOOKUP(B21,'B '!$A$2:$K$620,3,0)</f>
        <v>8446430</v>
      </c>
      <c r="E21">
        <f>VLOOKUP(B21,'B '!$A$2:$K$620,4,0)</f>
        <v>8681875052510</v>
      </c>
      <c r="F21" t="str">
        <f>VLOOKUP(B21,'B '!$A$2:$K$620,5,0)</f>
        <v>Evila</v>
      </c>
      <c r="G21" t="str">
        <f>VLOOKUP(B21,'B '!$A$2:$K$620,6,0)</f>
        <v>Hartwaren</v>
      </c>
      <c r="H21" t="str">
        <f>VLOOKUP(B21,'B '!$A$2:$K$620,7,0)</f>
        <v>Lampen &amp; Leuchten</v>
      </c>
      <c r="I21" t="str">
        <f>VLOOKUP(B21,'B '!$A$2:$K$620,8,0)</f>
        <v>Standleuchte "Ayd" in Grau/ Braun - (H)140 cm</v>
      </c>
      <c r="J21">
        <f>VLOOKUP(B21,'B '!$A$2:$K$620,9,0)</f>
        <v>0</v>
      </c>
      <c r="K21">
        <v>1</v>
      </c>
      <c r="L21">
        <f>VLOOKUP(B21,'B '!$A$2:$K$620,11,0)</f>
        <v>87</v>
      </c>
    </row>
    <row r="22" spans="1:12" x14ac:dyDescent="0.25">
      <c r="A22" s="1">
        <v>19328125</v>
      </c>
      <c r="B22">
        <f>VLOOKUP(A22,'B '!$A$2:$K$620,1,0)</f>
        <v>19328125</v>
      </c>
      <c r="C22">
        <f>VLOOKUP(B22,'B '!$A$2:$K$620,2,0)</f>
        <v>34011</v>
      </c>
      <c r="D22">
        <f>VLOOKUP(B22,'B '!$A$2:$K$620,3,0)</f>
        <v>6935088</v>
      </c>
      <c r="E22">
        <f>VLOOKUP(B22,'B '!$A$2:$K$620,4,0)</f>
        <v>3664944071068</v>
      </c>
      <c r="F22" t="str">
        <f>VLOOKUP(B22,'B '!$A$2:$K$620,5,0)</f>
        <v>Ethnical Life</v>
      </c>
      <c r="G22" t="str">
        <f>VLOOKUP(B22,'B '!$A$2:$K$620,6,0)</f>
        <v>Hartwaren</v>
      </c>
      <c r="H22" t="str">
        <f>VLOOKUP(B22,'B '!$A$2:$K$620,7,0)</f>
        <v>Deko</v>
      </c>
      <c r="I22" t="str">
        <f>VLOOKUP(B22,'B '!$A$2:$K$620,8,0)</f>
        <v>Wandspiegel in Schwarz - (B)50 x (H)50 x (T)3 cm</v>
      </c>
      <c r="J22">
        <f>VLOOKUP(B22,'B '!$A$2:$K$620,9,0)</f>
        <v>0</v>
      </c>
      <c r="K22">
        <v>1</v>
      </c>
      <c r="L22">
        <f>VLOOKUP(B22,'B '!$A$2:$K$620,11,0)</f>
        <v>40.299999999999997</v>
      </c>
    </row>
    <row r="23" spans="1:12" x14ac:dyDescent="0.25">
      <c r="A23" s="1">
        <v>19737570</v>
      </c>
      <c r="B23">
        <f>VLOOKUP(A23,'B '!$A$2:$K$620,1,0)</f>
        <v>19737570</v>
      </c>
      <c r="C23">
        <f>VLOOKUP(B23,'B '!$A$2:$K$620,2,0)</f>
        <v>40192</v>
      </c>
      <c r="D23">
        <f>VLOOKUP(B23,'B '!$A$2:$K$620,3,0)</f>
        <v>7065250</v>
      </c>
      <c r="E23">
        <f>VLOOKUP(B23,'B '!$A$2:$K$620,4,0)</f>
        <v>3664944071051</v>
      </c>
      <c r="F23" t="str">
        <f>VLOOKUP(B23,'B '!$A$2:$K$620,5,0)</f>
        <v>Ethnical Life</v>
      </c>
      <c r="G23" t="str">
        <f>VLOOKUP(B23,'B '!$A$2:$K$620,6,0)</f>
        <v>Hartwaren</v>
      </c>
      <c r="H23" t="str">
        <f>VLOOKUP(B23,'B '!$A$2:$K$620,7,0)</f>
        <v>Deko</v>
      </c>
      <c r="I23" t="str">
        <f>VLOOKUP(B23,'B '!$A$2:$K$620,8,0)</f>
        <v>Wandspiegel in Weiß - Ø 50 cm</v>
      </c>
      <c r="J23">
        <f>VLOOKUP(B23,'B '!$A$2:$K$620,9,0)</f>
        <v>0</v>
      </c>
      <c r="K23">
        <v>1</v>
      </c>
      <c r="L23">
        <f>VLOOKUP(B23,'B '!$A$2:$K$620,11,0)</f>
        <v>40.299999999999997</v>
      </c>
    </row>
    <row r="24" spans="1:12" x14ac:dyDescent="0.25">
      <c r="A24" s="1">
        <v>19328125</v>
      </c>
      <c r="B24">
        <f>VLOOKUP(A24,'B '!$A$2:$K$620,1,0)</f>
        <v>19328125</v>
      </c>
      <c r="C24">
        <f>VLOOKUP(B24,'B '!$A$2:$K$620,2,0)</f>
        <v>34011</v>
      </c>
      <c r="D24">
        <f>VLOOKUP(B24,'B '!$A$2:$K$620,3,0)</f>
        <v>6935088</v>
      </c>
      <c r="E24">
        <f>VLOOKUP(B24,'B '!$A$2:$K$620,4,0)</f>
        <v>3664944071068</v>
      </c>
      <c r="F24" t="str">
        <f>VLOOKUP(B24,'B '!$A$2:$K$620,5,0)</f>
        <v>Ethnical Life</v>
      </c>
      <c r="G24" t="str">
        <f>VLOOKUP(B24,'B '!$A$2:$K$620,6,0)</f>
        <v>Hartwaren</v>
      </c>
      <c r="H24" t="str">
        <f>VLOOKUP(B24,'B '!$A$2:$K$620,7,0)</f>
        <v>Deko</v>
      </c>
      <c r="I24" t="str">
        <f>VLOOKUP(B24,'B '!$A$2:$K$620,8,0)</f>
        <v>Wandspiegel in Schwarz - (B)50 x (H)50 x (T)3 cm</v>
      </c>
      <c r="J24">
        <f>VLOOKUP(B24,'B '!$A$2:$K$620,9,0)</f>
        <v>0</v>
      </c>
      <c r="K24">
        <v>1</v>
      </c>
      <c r="L24">
        <f>VLOOKUP(B24,'B '!$A$2:$K$620,11,0)</f>
        <v>40.299999999999997</v>
      </c>
    </row>
    <row r="25" spans="1:12" x14ac:dyDescent="0.25">
      <c r="A25" s="1">
        <v>19328125</v>
      </c>
      <c r="B25">
        <f>VLOOKUP(A25,'B '!$A$2:$K$620,1,0)</f>
        <v>19328125</v>
      </c>
      <c r="C25">
        <f>VLOOKUP(B25,'B '!$A$2:$K$620,2,0)</f>
        <v>34011</v>
      </c>
      <c r="D25">
        <f>VLOOKUP(B25,'B '!$A$2:$K$620,3,0)</f>
        <v>6935088</v>
      </c>
      <c r="E25">
        <f>VLOOKUP(B25,'B '!$A$2:$K$620,4,0)</f>
        <v>3664944071068</v>
      </c>
      <c r="F25" t="str">
        <f>VLOOKUP(B25,'B '!$A$2:$K$620,5,0)</f>
        <v>Ethnical Life</v>
      </c>
      <c r="G25" t="str">
        <f>VLOOKUP(B25,'B '!$A$2:$K$620,6,0)</f>
        <v>Hartwaren</v>
      </c>
      <c r="H25" t="str">
        <f>VLOOKUP(B25,'B '!$A$2:$K$620,7,0)</f>
        <v>Deko</v>
      </c>
      <c r="I25" t="str">
        <f>VLOOKUP(B25,'B '!$A$2:$K$620,8,0)</f>
        <v>Wandspiegel in Schwarz - (B)50 x (H)50 x (T)3 cm</v>
      </c>
      <c r="J25">
        <f>VLOOKUP(B25,'B '!$A$2:$K$620,9,0)</f>
        <v>0</v>
      </c>
      <c r="K25">
        <v>1</v>
      </c>
      <c r="L25">
        <f>VLOOKUP(B25,'B '!$A$2:$K$620,11,0)</f>
        <v>40.299999999999997</v>
      </c>
    </row>
    <row r="26" spans="1:12" x14ac:dyDescent="0.25">
      <c r="A26" s="1">
        <v>21475770</v>
      </c>
      <c r="B26">
        <f>VLOOKUP(A26,'B '!$A$2:$K$620,1,0)</f>
        <v>21475770</v>
      </c>
      <c r="C26">
        <f>VLOOKUP(B26,'B '!$A$2:$K$620,2,0)</f>
        <v>45502</v>
      </c>
      <c r="D26">
        <f>VLOOKUP(B26,'B '!$A$2:$K$620,3,0)</f>
        <v>7558742</v>
      </c>
      <c r="E26">
        <f>VLOOKUP(B26,'B '!$A$2:$K$620,4,0)</f>
        <v>3760293960463</v>
      </c>
      <c r="F26" t="str">
        <f>VLOOKUP(B26,'B '!$A$2:$K$620,5,0)</f>
        <v>Björn</v>
      </c>
      <c r="G26" t="str">
        <f>VLOOKUP(B26,'B '!$A$2:$K$620,6,0)</f>
        <v>Hartwaren</v>
      </c>
      <c r="H26" t="str">
        <f>VLOOKUP(B26,'B '!$A$2:$K$620,7,0)</f>
        <v>Gedeckter Tisch</v>
      </c>
      <c r="I26" t="str">
        <f>VLOOKUP(B26,'B '!$A$2:$K$620,8,0)</f>
        <v>42tlg. Tafelservice "Color" in Rot/ Gelb/ Hellblau</v>
      </c>
      <c r="J26">
        <f>VLOOKUP(B26,'B '!$A$2:$K$620,9,0)</f>
        <v>0</v>
      </c>
      <c r="K26">
        <v>1</v>
      </c>
      <c r="L26">
        <f>VLOOKUP(B26,'B '!$A$2:$K$620,11,0)</f>
        <v>489.9</v>
      </c>
    </row>
    <row r="27" spans="1:12" x14ac:dyDescent="0.25">
      <c r="A27" s="1">
        <v>16348322</v>
      </c>
      <c r="B27">
        <f>VLOOKUP(A27,'B '!$A$2:$K$620,1,0)</f>
        <v>16348322</v>
      </c>
      <c r="C27">
        <f>VLOOKUP(B27,'B '!$A$2:$K$620,2,0)</f>
        <v>27828</v>
      </c>
      <c r="D27">
        <f>VLOOKUP(B27,'B '!$A$2:$K$620,3,0)</f>
        <v>6057958</v>
      </c>
      <c r="E27">
        <f>VLOOKUP(B27,'B '!$A$2:$K$620,4,0)</f>
        <v>3700763660547</v>
      </c>
      <c r="F27" t="str">
        <f>VLOOKUP(B27,'B '!$A$2:$K$620,5,0)</f>
        <v>E-ZIGO</v>
      </c>
      <c r="G27" t="str">
        <f>VLOOKUP(B27,'B '!$A$2:$K$620,6,0)</f>
        <v>Hartwaren</v>
      </c>
      <c r="H27" t="str">
        <f>VLOOKUP(B27,'B '!$A$2:$K$620,7,0)</f>
        <v>Freizeit und Sport</v>
      </c>
      <c r="I27" t="str">
        <f>VLOOKUP(B27,'B '!$A$2:$K$620,8,0)</f>
        <v>Offroad-Kart-Gestell "Seatconverter" in Schwarz</v>
      </c>
      <c r="J27">
        <f>VLOOKUP(B27,'B '!$A$2:$K$620,9,0)</f>
        <v>0</v>
      </c>
      <c r="K27">
        <v>1</v>
      </c>
      <c r="L27">
        <f>VLOOKUP(B27,'B '!$A$2:$K$620,11,0)</f>
        <v>349</v>
      </c>
    </row>
    <row r="28" spans="1:12" x14ac:dyDescent="0.25">
      <c r="A28" s="1">
        <v>20888388</v>
      </c>
      <c r="B28">
        <f>VLOOKUP(A28,'B '!$A$2:$K$620,1,0)</f>
        <v>20888388</v>
      </c>
      <c r="C28">
        <f>VLOOKUP(B28,'B '!$A$2:$K$620,2,0)</f>
        <v>43214</v>
      </c>
      <c r="D28">
        <f>VLOOKUP(B28,'B '!$A$2:$K$620,3,0)</f>
        <v>7392563</v>
      </c>
      <c r="E28">
        <f>VLOOKUP(B28,'B '!$A$2:$K$620,4,0)</f>
        <v>8004976625030</v>
      </c>
      <c r="F28" t="str">
        <f>VLOOKUP(B28,'B '!$A$2:$K$620,5,0)</f>
        <v>sea you at home</v>
      </c>
      <c r="G28" t="str">
        <f>VLOOKUP(B28,'B '!$A$2:$K$620,6,0)</f>
        <v>Hartwaren</v>
      </c>
      <c r="H28" t="str">
        <f>VLOOKUP(B28,'B '!$A$2:$K$620,7,0)</f>
        <v>Gedeckter Tisch</v>
      </c>
      <c r="I28" t="str">
        <f>VLOOKUP(B28,'B '!$A$2:$K$620,8,0)</f>
        <v>18tlg. Tafelservice in Blau</v>
      </c>
      <c r="J28">
        <f>VLOOKUP(B28,'B '!$A$2:$K$620,9,0)</f>
        <v>0</v>
      </c>
      <c r="K28">
        <v>1</v>
      </c>
      <c r="L28">
        <f>VLOOKUP(B28,'B '!$A$2:$K$620,11,0)</f>
        <v>154</v>
      </c>
    </row>
    <row r="29" spans="1:12" x14ac:dyDescent="0.25">
      <c r="A29" s="1">
        <v>20888388</v>
      </c>
      <c r="B29">
        <f>VLOOKUP(A29,'B '!$A$2:$K$620,1,0)</f>
        <v>20888388</v>
      </c>
      <c r="C29">
        <f>VLOOKUP(B29,'B '!$A$2:$K$620,2,0)</f>
        <v>43214</v>
      </c>
      <c r="D29">
        <f>VLOOKUP(B29,'B '!$A$2:$K$620,3,0)</f>
        <v>7392563</v>
      </c>
      <c r="E29">
        <f>VLOOKUP(B29,'B '!$A$2:$K$620,4,0)</f>
        <v>8004976625030</v>
      </c>
      <c r="F29" t="str">
        <f>VLOOKUP(B29,'B '!$A$2:$K$620,5,0)</f>
        <v>sea you at home</v>
      </c>
      <c r="G29" t="str">
        <f>VLOOKUP(B29,'B '!$A$2:$K$620,6,0)</f>
        <v>Hartwaren</v>
      </c>
      <c r="H29" t="str">
        <f>VLOOKUP(B29,'B '!$A$2:$K$620,7,0)</f>
        <v>Gedeckter Tisch</v>
      </c>
      <c r="I29" t="str">
        <f>VLOOKUP(B29,'B '!$A$2:$K$620,8,0)</f>
        <v>18tlg. Tafelservice in Blau</v>
      </c>
      <c r="J29">
        <f>VLOOKUP(B29,'B '!$A$2:$K$620,9,0)</f>
        <v>0</v>
      </c>
      <c r="K29">
        <v>1</v>
      </c>
      <c r="L29">
        <f>VLOOKUP(B29,'B '!$A$2:$K$620,11,0)</f>
        <v>154</v>
      </c>
    </row>
    <row r="30" spans="1:12" x14ac:dyDescent="0.25">
      <c r="A30" s="1">
        <v>29617273</v>
      </c>
      <c r="B30">
        <f>VLOOKUP(A30,'B '!$A$2:$K$620,1,0)</f>
        <v>29617273</v>
      </c>
      <c r="C30">
        <f>VLOOKUP(B30,'B '!$A$2:$K$620,2,0)</f>
        <v>48498</v>
      </c>
      <c r="D30">
        <f>VLOOKUP(B30,'B '!$A$2:$K$620,3,0)</f>
        <v>10007813</v>
      </c>
      <c r="E30">
        <f>VLOOKUP(B30,'B '!$A$2:$K$620,4,0)</f>
        <v>3760293964201</v>
      </c>
      <c r="F30" t="str">
        <f>VLOOKUP(B30,'B '!$A$2:$K$620,5,0)</f>
        <v>Björn</v>
      </c>
      <c r="G30" t="str">
        <f>VLOOKUP(B30,'B '!$A$2:$K$620,6,0)</f>
        <v>Hartwaren</v>
      </c>
      <c r="H30" t="str">
        <f>VLOOKUP(B30,'B '!$A$2:$K$620,7,0)</f>
        <v>Gedeckter Tisch</v>
      </c>
      <c r="I30" t="str">
        <f>VLOOKUP(B30,'B '!$A$2:$K$620,8,0)</f>
        <v>18tlg. Tafelservice "Origin" in Anthrazit</v>
      </c>
      <c r="J30">
        <f>VLOOKUP(B30,'B '!$A$2:$K$620,9,0)</f>
        <v>0</v>
      </c>
      <c r="K30">
        <v>1</v>
      </c>
      <c r="L30">
        <f>VLOOKUP(B30,'B '!$A$2:$K$620,11,0)</f>
        <v>189.9</v>
      </c>
    </row>
    <row r="31" spans="1:12" x14ac:dyDescent="0.25">
      <c r="A31" s="1">
        <v>29617273</v>
      </c>
      <c r="B31">
        <f>VLOOKUP(A31,'B '!$A$2:$K$620,1,0)</f>
        <v>29617273</v>
      </c>
      <c r="C31">
        <f>VLOOKUP(B31,'B '!$A$2:$K$620,2,0)</f>
        <v>48498</v>
      </c>
      <c r="D31">
        <f>VLOOKUP(B31,'B '!$A$2:$K$620,3,0)</f>
        <v>10007813</v>
      </c>
      <c r="E31">
        <f>VLOOKUP(B31,'B '!$A$2:$K$620,4,0)</f>
        <v>3760293964201</v>
      </c>
      <c r="F31" t="str">
        <f>VLOOKUP(B31,'B '!$A$2:$K$620,5,0)</f>
        <v>Björn</v>
      </c>
      <c r="G31" t="str">
        <f>VLOOKUP(B31,'B '!$A$2:$K$620,6,0)</f>
        <v>Hartwaren</v>
      </c>
      <c r="H31" t="str">
        <f>VLOOKUP(B31,'B '!$A$2:$K$620,7,0)</f>
        <v>Gedeckter Tisch</v>
      </c>
      <c r="I31" t="str">
        <f>VLOOKUP(B31,'B '!$A$2:$K$620,8,0)</f>
        <v>18tlg. Tafelservice "Origin" in Anthrazit</v>
      </c>
      <c r="J31">
        <f>VLOOKUP(B31,'B '!$A$2:$K$620,9,0)</f>
        <v>0</v>
      </c>
      <c r="K31">
        <v>1</v>
      </c>
      <c r="L31">
        <f>VLOOKUP(B31,'B '!$A$2:$K$620,11,0)</f>
        <v>189.9</v>
      </c>
    </row>
    <row r="32" spans="1:12" x14ac:dyDescent="0.25">
      <c r="A32" s="1">
        <v>27596980</v>
      </c>
      <c r="B32">
        <f>VLOOKUP(A32,'B '!$A$2:$K$620,1,0)</f>
        <v>27596980</v>
      </c>
      <c r="C32">
        <f>VLOOKUP(B32,'B '!$A$2:$K$620,2,0)</f>
        <v>49346</v>
      </c>
      <c r="D32">
        <f>VLOOKUP(B32,'B '!$A$2:$K$620,3,0)</f>
        <v>9425848</v>
      </c>
      <c r="E32">
        <f>VLOOKUP(B32,'B '!$A$2:$K$620,4,0)</f>
        <v>3760093544269</v>
      </c>
      <c r="F32" t="str">
        <f>VLOOKUP(B32,'B '!$A$2:$K$620,5,0)</f>
        <v>lumisky</v>
      </c>
      <c r="G32" t="str">
        <f>VLOOKUP(B32,'B '!$A$2:$K$620,6,0)</f>
        <v>Hartwaren</v>
      </c>
      <c r="H32" t="str">
        <f>VLOOKUP(B32,'B '!$A$2:$K$620,7,0)</f>
        <v>Lampen &amp; Leuchten</v>
      </c>
      <c r="I32" t="str">
        <f>VLOOKUP(B32,'B '!$A$2:$K$620,8,0)</f>
        <v>LED-Solarleuchte "Standy Wood" in Weiß/ Natur - (H)150 cm</v>
      </c>
      <c r="J32">
        <f>VLOOKUP(B32,'B '!$A$2:$K$620,9,0)</f>
        <v>0</v>
      </c>
      <c r="K32">
        <v>1</v>
      </c>
      <c r="L32">
        <f>VLOOKUP(B32,'B '!$A$2:$K$620,11,0)</f>
        <v>349</v>
      </c>
    </row>
    <row r="33" spans="1:12" x14ac:dyDescent="0.25">
      <c r="A33" s="1">
        <v>30183336</v>
      </c>
      <c r="B33">
        <f>VLOOKUP(A33,'B '!$A$2:$K$620,1,0)</f>
        <v>30183336</v>
      </c>
      <c r="C33">
        <f>VLOOKUP(B33,'B '!$A$2:$K$620,2,0)</f>
        <v>48207</v>
      </c>
      <c r="D33">
        <f>VLOOKUP(B33,'B '!$A$2:$K$620,3,0)</f>
        <v>10200513</v>
      </c>
      <c r="E33">
        <f>VLOOKUP(B33,'B '!$A$2:$K$620,4,0)</f>
        <v>3664944182719</v>
      </c>
      <c r="F33" t="str">
        <f>VLOOKUP(B33,'B '!$A$2:$K$620,5,0)</f>
        <v>THE HOME DECO FACTORY</v>
      </c>
      <c r="G33" t="str">
        <f>VLOOKUP(B33,'B '!$A$2:$K$620,6,0)</f>
        <v>Hartwaren</v>
      </c>
      <c r="H33" t="str">
        <f>VLOOKUP(B33,'B '!$A$2:$K$620,7,0)</f>
        <v>Möbel</v>
      </c>
      <c r="I33" t="str">
        <f>VLOOKUP(B33,'B '!$A$2:$K$620,8,0)</f>
        <v>Aufbewahrungshocker "Valise" in Grau - (B)78 x (H)46 x (T)40 cm</v>
      </c>
      <c r="J33">
        <f>VLOOKUP(B33,'B '!$A$2:$K$620,9,0)</f>
        <v>0</v>
      </c>
      <c r="K33">
        <v>1</v>
      </c>
      <c r="L33">
        <f>VLOOKUP(B33,'B '!$A$2:$K$620,11,0)</f>
        <v>115</v>
      </c>
    </row>
    <row r="34" spans="1:12" x14ac:dyDescent="0.25">
      <c r="A34" s="1">
        <v>19737617</v>
      </c>
      <c r="B34">
        <f>VLOOKUP(A34,'B '!$A$2:$K$620,1,0)</f>
        <v>19737617</v>
      </c>
      <c r="C34">
        <f>VLOOKUP(B34,'B '!$A$2:$K$620,2,0)</f>
        <v>40192</v>
      </c>
      <c r="D34">
        <f>VLOOKUP(B34,'B '!$A$2:$K$620,3,0)</f>
        <v>7065297</v>
      </c>
      <c r="E34">
        <f>VLOOKUP(B34,'B '!$A$2:$K$620,4,0)</f>
        <v>3664944072652</v>
      </c>
      <c r="F34" t="str">
        <f>VLOOKUP(B34,'B '!$A$2:$K$620,5,0)</f>
        <v>Ethnical Life</v>
      </c>
      <c r="G34" t="str">
        <f>VLOOKUP(B34,'B '!$A$2:$K$620,6,0)</f>
        <v>Hartwaren</v>
      </c>
      <c r="H34" t="str">
        <f>VLOOKUP(B34,'B '!$A$2:$K$620,7,0)</f>
        <v>Möbel</v>
      </c>
      <c r="I34" t="str">
        <f>VLOOKUP(B34,'B '!$A$2:$K$620,8,0)</f>
        <v>Garderobenständer in Natur</v>
      </c>
      <c r="J34">
        <f>VLOOKUP(B34,'B '!$A$2:$K$620,9,0)</f>
        <v>0</v>
      </c>
      <c r="K34">
        <v>1</v>
      </c>
      <c r="L34">
        <f>VLOOKUP(B34,'B '!$A$2:$K$620,11,0)</f>
        <v>67.5</v>
      </c>
    </row>
    <row r="35" spans="1:12" x14ac:dyDescent="0.25">
      <c r="A35" s="1">
        <v>28167655</v>
      </c>
      <c r="B35">
        <f>VLOOKUP(A35,'B '!$A$2:$K$620,1,0)</f>
        <v>28167655</v>
      </c>
      <c r="C35">
        <f>VLOOKUP(B35,'B '!$A$2:$K$620,2,0)</f>
        <v>48237</v>
      </c>
      <c r="D35">
        <f>VLOOKUP(B35,'B '!$A$2:$K$620,3,0)</f>
        <v>9594640</v>
      </c>
      <c r="E35">
        <f>VLOOKUP(B35,'B '!$A$2:$K$620,4,0)</f>
        <v>7391482041890</v>
      </c>
      <c r="F35" t="str">
        <f>VLOOKUP(B35,'B '!$A$2:$K$620,5,0)</f>
        <v>STAR Trading</v>
      </c>
      <c r="G35" t="str">
        <f>VLOOKUP(B35,'B '!$A$2:$K$620,6,0)</f>
        <v>Hartwaren</v>
      </c>
      <c r="H35" t="str">
        <f>VLOOKUP(B35,'B '!$A$2:$K$620,7,0)</f>
        <v>Deko</v>
      </c>
      <c r="I35" t="str">
        <f>VLOOKUP(B35,'B '!$A$2:$K$620,8,0)</f>
        <v>LED-Solar-Dekohänger "Sunlight" in Schwarz - (B)29 x (H)35 cm</v>
      </c>
      <c r="J35">
        <f>VLOOKUP(B35,'B '!$A$2:$K$620,9,0)</f>
        <v>0</v>
      </c>
      <c r="K35">
        <v>1</v>
      </c>
      <c r="L35">
        <f>VLOOKUP(B35,'B '!$A$2:$K$620,11,0)</f>
        <v>79.989999999999995</v>
      </c>
    </row>
    <row r="36" spans="1:12" x14ac:dyDescent="0.25">
      <c r="A36" s="1">
        <v>28167655</v>
      </c>
      <c r="B36">
        <f>VLOOKUP(A36,'B '!$A$2:$K$620,1,0)</f>
        <v>28167655</v>
      </c>
      <c r="C36">
        <f>VLOOKUP(B36,'B '!$A$2:$K$620,2,0)</f>
        <v>48237</v>
      </c>
      <c r="D36">
        <f>VLOOKUP(B36,'B '!$A$2:$K$620,3,0)</f>
        <v>9594640</v>
      </c>
      <c r="E36">
        <f>VLOOKUP(B36,'B '!$A$2:$K$620,4,0)</f>
        <v>7391482041890</v>
      </c>
      <c r="F36" t="str">
        <f>VLOOKUP(B36,'B '!$A$2:$K$620,5,0)</f>
        <v>STAR Trading</v>
      </c>
      <c r="G36" t="str">
        <f>VLOOKUP(B36,'B '!$A$2:$K$620,6,0)</f>
        <v>Hartwaren</v>
      </c>
      <c r="H36" t="str">
        <f>VLOOKUP(B36,'B '!$A$2:$K$620,7,0)</f>
        <v>Deko</v>
      </c>
      <c r="I36" t="str">
        <f>VLOOKUP(B36,'B '!$A$2:$K$620,8,0)</f>
        <v>LED-Solar-Dekohänger "Sunlight" in Schwarz - (B)29 x (H)35 cm</v>
      </c>
      <c r="J36">
        <f>VLOOKUP(B36,'B '!$A$2:$K$620,9,0)</f>
        <v>0</v>
      </c>
      <c r="K36">
        <v>1</v>
      </c>
      <c r="L36">
        <f>VLOOKUP(B36,'B '!$A$2:$K$620,11,0)</f>
        <v>79.989999999999995</v>
      </c>
    </row>
    <row r="37" spans="1:12" x14ac:dyDescent="0.25">
      <c r="A37" s="1">
        <v>19328125</v>
      </c>
      <c r="B37">
        <f>VLOOKUP(A37,'B '!$A$2:$K$620,1,0)</f>
        <v>19328125</v>
      </c>
      <c r="C37">
        <f>VLOOKUP(B37,'B '!$A$2:$K$620,2,0)</f>
        <v>34011</v>
      </c>
      <c r="D37">
        <f>VLOOKUP(B37,'B '!$A$2:$K$620,3,0)</f>
        <v>6935088</v>
      </c>
      <c r="E37">
        <f>VLOOKUP(B37,'B '!$A$2:$K$620,4,0)</f>
        <v>3664944071068</v>
      </c>
      <c r="F37" t="str">
        <f>VLOOKUP(B37,'B '!$A$2:$K$620,5,0)</f>
        <v>Ethnical Life</v>
      </c>
      <c r="G37" t="str">
        <f>VLOOKUP(B37,'B '!$A$2:$K$620,6,0)</f>
        <v>Hartwaren</v>
      </c>
      <c r="H37" t="str">
        <f>VLOOKUP(B37,'B '!$A$2:$K$620,7,0)</f>
        <v>Deko</v>
      </c>
      <c r="I37" t="str">
        <f>VLOOKUP(B37,'B '!$A$2:$K$620,8,0)</f>
        <v>Wandspiegel in Schwarz - (B)50 x (H)50 x (T)3 cm</v>
      </c>
      <c r="J37">
        <f>VLOOKUP(B37,'B '!$A$2:$K$620,9,0)</f>
        <v>0</v>
      </c>
      <c r="K37">
        <v>1</v>
      </c>
      <c r="L37">
        <f>VLOOKUP(B37,'B '!$A$2:$K$620,11,0)</f>
        <v>40.299999999999997</v>
      </c>
    </row>
    <row r="38" spans="1:12" x14ac:dyDescent="0.25">
      <c r="A38" s="1">
        <v>7516891</v>
      </c>
      <c r="B38">
        <f>VLOOKUP(A38,'B '!$A$2:$K$620,1,0)</f>
        <v>7516891</v>
      </c>
      <c r="C38">
        <f>VLOOKUP(B38,'B '!$A$2:$K$620,2,0)</f>
        <v>15236</v>
      </c>
      <c r="D38">
        <f>VLOOKUP(B38,'B '!$A$2:$K$620,3,0)</f>
        <v>3354938</v>
      </c>
      <c r="E38">
        <f>VLOOKUP(B38,'B '!$A$2:$K$620,4,0)</f>
        <v>4810344038937</v>
      </c>
      <c r="F38" t="str">
        <f>VLOOKUP(B38,'B '!$A$2:$K$620,5,0)</f>
        <v>WADER Quality Toys</v>
      </c>
      <c r="G38" t="str">
        <f>VLOOKUP(B38,'B '!$A$2:$K$620,6,0)</f>
        <v>Hartwaren</v>
      </c>
      <c r="H38" t="str">
        <f>VLOOKUP(B38,'B '!$A$2:$K$620,7,0)</f>
        <v>Spielwaren</v>
      </c>
      <c r="I38" t="str">
        <f>VLOOKUP(B38,'B '!$A$2:$K$620,8,0)</f>
        <v>Mischmaschine - ab 12 Monaten</v>
      </c>
      <c r="J38">
        <f>VLOOKUP(B38,'B '!$A$2:$K$620,9,0)</f>
        <v>0</v>
      </c>
      <c r="K38">
        <v>1</v>
      </c>
      <c r="L38">
        <f>VLOOKUP(B38,'B '!$A$2:$K$620,11,0)</f>
        <v>59.99</v>
      </c>
    </row>
    <row r="39" spans="1:12" x14ac:dyDescent="0.25">
      <c r="A39" s="1">
        <v>29640500</v>
      </c>
      <c r="B39">
        <f>VLOOKUP(A39,'B '!$A$2:$K$620,1,0)</f>
        <v>29640500</v>
      </c>
      <c r="C39">
        <f>VLOOKUP(B39,'B '!$A$2:$K$620,2,0)</f>
        <v>61414</v>
      </c>
      <c r="D39">
        <f>VLOOKUP(B39,'B '!$A$2:$K$620,3,0)</f>
        <v>10012935</v>
      </c>
      <c r="E39">
        <f>VLOOKUP(B39,'B '!$A$2:$K$620,4,0)</f>
        <v>4008838291207</v>
      </c>
      <c r="F39" t="str">
        <f>VLOOKUP(B39,'B '!$A$2:$K$620,5,0)</f>
        <v>Wenko</v>
      </c>
      <c r="G39" t="str">
        <f>VLOOKUP(B39,'B '!$A$2:$K$620,6,0)</f>
        <v>Hartwaren</v>
      </c>
      <c r="H39" t="str">
        <f>VLOOKUP(B39,'B '!$A$2:$K$620,7,0)</f>
        <v>Bad</v>
      </c>
      <c r="I39" t="str">
        <f>VLOOKUP(B39,'B '!$A$2:$K$620,8,0)</f>
        <v>Edelstahl-Handtuchständer "Lirio" in Silber - (B)20 x (H)76,5 x (T)40 cm</v>
      </c>
      <c r="J39">
        <f>VLOOKUP(B39,'B '!$A$2:$K$620,9,0)</f>
        <v>0</v>
      </c>
      <c r="K39">
        <v>1</v>
      </c>
      <c r="L39">
        <f>VLOOKUP(B39,'B '!$A$2:$K$620,11,0)</f>
        <v>45.99</v>
      </c>
    </row>
    <row r="40" spans="1:12" x14ac:dyDescent="0.25">
      <c r="A40" s="1">
        <v>21500219</v>
      </c>
      <c r="B40">
        <f>VLOOKUP(A40,'B '!$A$2:$K$620,1,0)</f>
        <v>21500219</v>
      </c>
      <c r="C40">
        <f>VLOOKUP(B40,'B '!$A$2:$K$620,2,0)</f>
        <v>44840</v>
      </c>
      <c r="D40">
        <f>VLOOKUP(B40,'B '!$A$2:$K$620,3,0)</f>
        <v>7566411</v>
      </c>
      <c r="E40">
        <f>VLOOKUP(B40,'B '!$A$2:$K$620,4,0)</f>
        <v>8717459642300</v>
      </c>
      <c r="F40" t="str">
        <f>VLOOKUP(B40,'B '!$A$2:$K$620,5,0)</f>
        <v>Clayre &amp; Eef</v>
      </c>
      <c r="G40" t="str">
        <f>VLOOKUP(B40,'B '!$A$2:$K$620,6,0)</f>
        <v>Hartwaren</v>
      </c>
      <c r="H40" t="str">
        <f>VLOOKUP(B40,'B '!$A$2:$K$620,7,0)</f>
        <v>Aufbewahren &amp; Servieren</v>
      </c>
      <c r="I40" t="str">
        <f>VLOOKUP(B40,'B '!$A$2:$K$620,8,0)</f>
        <v>Tablett in Braun - (B)63 x (H)12 x (T)31 cm</v>
      </c>
      <c r="J40">
        <f>VLOOKUP(B40,'B '!$A$2:$K$620,9,0)</f>
        <v>0</v>
      </c>
      <c r="K40">
        <v>1</v>
      </c>
      <c r="L40">
        <f>VLOOKUP(B40,'B '!$A$2:$K$620,11,0)</f>
        <v>46.5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B3D0-5C1D-493A-B72E-620E839C32C8}">
  <dimension ref="A1:R200"/>
  <sheetViews>
    <sheetView workbookViewId="0">
      <selection activeCell="O15" sqref="O15"/>
    </sheetView>
  </sheetViews>
  <sheetFormatPr defaultRowHeight="15" x14ac:dyDescent="0.25"/>
  <cols>
    <col min="1" max="1" width="10" bestFit="1" customWidth="1"/>
    <col min="14" max="14" width="18.42578125" customWidth="1"/>
    <col min="15" max="15" width="10.42578125" bestFit="1" customWidth="1"/>
    <col min="18" max="18" width="13" customWidth="1"/>
  </cols>
  <sheetData>
    <row r="1" spans="1:18" ht="13.15" customHeight="1" x14ac:dyDescent="0.25">
      <c r="B1" s="5" t="s">
        <v>800</v>
      </c>
      <c r="C1" s="5" t="s">
        <v>799</v>
      </c>
      <c r="D1" s="5" t="s">
        <v>801</v>
      </c>
      <c r="E1" s="6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5" t="s">
        <v>807</v>
      </c>
      <c r="K1" s="5" t="s">
        <v>808</v>
      </c>
      <c r="L1" s="7" t="s">
        <v>809</v>
      </c>
      <c r="N1" s="13" t="s">
        <v>1033</v>
      </c>
      <c r="O1" s="13" t="s">
        <v>1034</v>
      </c>
      <c r="P1" s="17" t="s">
        <v>1035</v>
      </c>
      <c r="Q1" s="13" t="s">
        <v>1036</v>
      </c>
      <c r="R1" s="13" t="s">
        <v>1039</v>
      </c>
    </row>
    <row r="2" spans="1:18" x14ac:dyDescent="0.25">
      <c r="A2" s="1">
        <v>17329958</v>
      </c>
      <c r="B2">
        <f>VLOOKUP(A2,'B '!$A$2:$K$620,1,0)</f>
        <v>17329958</v>
      </c>
      <c r="C2">
        <f>VLOOKUP(B2,'B '!$A$2:$K$620,2,0)</f>
        <v>33829</v>
      </c>
      <c r="D2">
        <f>VLOOKUP(B2,'B '!$A$2:$K$620,3,0)</f>
        <v>6351942</v>
      </c>
      <c r="E2">
        <f>VLOOKUP(B2,'B '!$A$2:$K$620,4,0)</f>
        <v>4008332193175</v>
      </c>
      <c r="F2" t="str">
        <f>VLOOKUP(B2,'B '!$A$2:$K$620,5,0)</f>
        <v>Happy People</v>
      </c>
      <c r="G2" t="str">
        <f>VLOOKUP(B2,'B '!$A$2:$K$620,6,0)</f>
        <v>Hartwaren</v>
      </c>
      <c r="H2" t="str">
        <f>VLOOKUP(B2,'B '!$A$2:$K$620,7,0)</f>
        <v>Spielwaren</v>
      </c>
      <c r="I2" t="str">
        <f>VLOOKUP(B2,'B '!$A$2:$K$620,8,0)</f>
        <v>3tlg. Entdecker-Set in Grün - ab 3 Jahren</v>
      </c>
      <c r="J2">
        <f>VLOOKUP(B2,'B '!$A$2:$K$620,9,0)</f>
        <v>0</v>
      </c>
      <c r="K2">
        <v>1</v>
      </c>
      <c r="L2">
        <f>VLOOKUP(B2,'B '!$A$2:$K$620,11,0)</f>
        <v>28.35</v>
      </c>
      <c r="N2" s="8" t="s">
        <v>1037</v>
      </c>
      <c r="O2" s="14">
        <f>SUM(L2:L200)</f>
        <v>12780.319999999992</v>
      </c>
      <c r="P2" s="14">
        <f>O2*8%</f>
        <v>1022.4255999999995</v>
      </c>
      <c r="Q2" s="9">
        <v>0.08</v>
      </c>
      <c r="R2" s="8" t="s">
        <v>1040</v>
      </c>
    </row>
    <row r="3" spans="1:18" x14ac:dyDescent="0.25">
      <c r="A3" s="1">
        <v>13447086</v>
      </c>
      <c r="B3">
        <f>VLOOKUP(A3,'B '!$A$2:$K$620,1,0)</f>
        <v>13447086</v>
      </c>
      <c r="C3">
        <f>VLOOKUP(B3,'B '!$A$2:$K$620,2,0)</f>
        <v>25834</v>
      </c>
      <c r="D3">
        <f>VLOOKUP(B3,'B '!$A$2:$K$620,3,0)</f>
        <v>5123447</v>
      </c>
      <c r="E3">
        <f>VLOOKUP(B3,'B '!$A$2:$K$620,4,0)</f>
        <v>4002541379689</v>
      </c>
      <c r="F3" t="str">
        <f>VLOOKUP(B3,'B '!$A$2:$K$620,5,0)</f>
        <v>Montana</v>
      </c>
      <c r="G3" t="str">
        <f>VLOOKUP(B3,'B '!$A$2:$K$620,6,0)</f>
        <v>Hartwaren</v>
      </c>
      <c r="H3" t="str">
        <f>VLOOKUP(B3,'B '!$A$2:$K$620,7,0)</f>
        <v>Gedeckter Tisch</v>
      </c>
      <c r="I3" t="str">
        <f>VLOOKUP(B3,'B '!$A$2:$K$620,8,0)</f>
        <v>6er-Set: Rotweingläser "Avalon" - 330 ml</v>
      </c>
      <c r="J3">
        <f>VLOOKUP(B3,'B '!$A$2:$K$620,9,0)</f>
        <v>0</v>
      </c>
      <c r="K3">
        <v>1</v>
      </c>
      <c r="L3">
        <f>VLOOKUP(B3,'B '!$A$2:$K$620,11,0)</f>
        <v>41.94</v>
      </c>
    </row>
    <row r="4" spans="1:18" x14ac:dyDescent="0.25">
      <c r="A4" s="1">
        <v>27596872</v>
      </c>
      <c r="B4">
        <f>VLOOKUP(A4,'B '!$A$2:$K$620,1,0)</f>
        <v>27596872</v>
      </c>
      <c r="C4">
        <f>VLOOKUP(B4,'B '!$A$2:$K$620,2,0)</f>
        <v>49346</v>
      </c>
      <c r="D4">
        <f>VLOOKUP(B4,'B '!$A$2:$K$620,3,0)</f>
        <v>9425740</v>
      </c>
      <c r="E4">
        <f>VLOOKUP(B4,'B '!$A$2:$K$620,4,0)</f>
        <v>3760093543910</v>
      </c>
      <c r="F4" t="str">
        <f>VLOOKUP(B4,'B '!$A$2:$K$620,5,0)</f>
        <v>Lumijardin</v>
      </c>
      <c r="G4" t="str">
        <f>VLOOKUP(B4,'B '!$A$2:$K$620,6,0)</f>
        <v>Hartwaren</v>
      </c>
      <c r="H4" t="str">
        <f>VLOOKUP(B4,'B '!$A$2:$K$620,7,0)</f>
        <v>Lampen &amp; Leuchten</v>
      </c>
      <c r="I4" t="str">
        <f>VLOOKUP(B4,'B '!$A$2:$K$620,8,0)</f>
        <v>LED-Solarleuchte "Tower Light" in Schwarz - (H)50 cm</v>
      </c>
      <c r="J4">
        <f>VLOOKUP(B4,'B '!$A$2:$K$620,9,0)</f>
        <v>0</v>
      </c>
      <c r="K4">
        <v>1</v>
      </c>
      <c r="L4">
        <f>VLOOKUP(B4,'B '!$A$2:$K$620,11,0)</f>
        <v>69</v>
      </c>
      <c r="N4" s="13" t="s">
        <v>1033</v>
      </c>
      <c r="O4" s="13" t="s">
        <v>1034</v>
      </c>
      <c r="P4" s="17" t="s">
        <v>1035</v>
      </c>
      <c r="Q4" s="13" t="s">
        <v>1036</v>
      </c>
      <c r="R4" s="16" t="s">
        <v>1039</v>
      </c>
    </row>
    <row r="5" spans="1:18" x14ac:dyDescent="0.25">
      <c r="A5" s="1">
        <v>20865227</v>
      </c>
      <c r="B5">
        <f>VLOOKUP(A5,'B '!$A$2:$K$620,1,0)</f>
        <v>20865227</v>
      </c>
      <c r="C5">
        <f>VLOOKUP(B5,'B '!$A$2:$K$620,2,0)</f>
        <v>42072</v>
      </c>
      <c r="D5">
        <f>VLOOKUP(B5,'B '!$A$2:$K$620,3,0)</f>
        <v>7386246</v>
      </c>
      <c r="E5">
        <f>VLOOKUP(B5,'B '!$A$2:$K$620,4,0)</f>
        <v>3760093540384</v>
      </c>
      <c r="F5" t="str">
        <f>VLOOKUP(B5,'B '!$A$2:$K$620,5,0)</f>
        <v>Lumijardin</v>
      </c>
      <c r="G5" t="str">
        <f>VLOOKUP(B5,'B '!$A$2:$K$620,6,0)</f>
        <v>Hartwaren</v>
      </c>
      <c r="H5" t="str">
        <f>VLOOKUP(B5,'B '!$A$2:$K$620,7,0)</f>
        <v>Lampen &amp; Leuchten</v>
      </c>
      <c r="I5" t="str">
        <f>VLOOKUP(B5,'B '!$A$2:$K$620,8,0)</f>
        <v>LED-Solar-Lichtergirlande "Billy" in Warmweiß - (L)690 cm</v>
      </c>
      <c r="J5">
        <f>VLOOKUP(B5,'B '!$A$2:$K$620,9,0)</f>
        <v>0</v>
      </c>
      <c r="K5">
        <v>1</v>
      </c>
      <c r="L5">
        <f>VLOOKUP(B5,'B '!$A$2:$K$620,11,0)</f>
        <v>38.700000000000003</v>
      </c>
      <c r="N5" s="8" t="s">
        <v>1037</v>
      </c>
      <c r="O5" s="14">
        <f>SUM(L2:L200)</f>
        <v>12780.319999999992</v>
      </c>
      <c r="P5" s="14">
        <f>O5*7%</f>
        <v>894.62239999999952</v>
      </c>
      <c r="Q5" s="9">
        <v>7.4999999999999997E-2</v>
      </c>
      <c r="R5" s="4" t="s">
        <v>1041</v>
      </c>
    </row>
    <row r="6" spans="1:18" x14ac:dyDescent="0.25">
      <c r="A6" s="1">
        <v>20190897</v>
      </c>
      <c r="B6">
        <f>VLOOKUP(A6,'B '!$A$2:$K$620,1,0)</f>
        <v>20190897</v>
      </c>
      <c r="C6">
        <f>VLOOKUP(B6,'B '!$A$2:$K$620,2,0)</f>
        <v>40429</v>
      </c>
      <c r="D6">
        <f>VLOOKUP(B6,'B '!$A$2:$K$620,3,0)</f>
        <v>7185413</v>
      </c>
      <c r="E6">
        <f>VLOOKUP(B6,'B '!$A$2:$K$620,4,0)</f>
        <v>4008838217443</v>
      </c>
      <c r="F6" t="str">
        <f>VLOOKUP(B6,'B '!$A$2:$K$620,5,0)</f>
        <v>Wenko</v>
      </c>
      <c r="G6" t="str">
        <f>VLOOKUP(B6,'B '!$A$2:$K$620,6,0)</f>
        <v>Hartwaren</v>
      </c>
      <c r="H6" t="str">
        <f>VLOOKUP(B6,'B '!$A$2:$K$620,7,0)</f>
        <v>Haushaltswaren</v>
      </c>
      <c r="I6" t="str">
        <f>VLOOKUP(B6,'B '!$A$2:$K$620,8,0)</f>
        <v>Schwingdeckeleimer "Inca" in Weiß - 5 l</v>
      </c>
      <c r="J6">
        <f>VLOOKUP(B6,'B '!$A$2:$K$620,9,0)</f>
        <v>0</v>
      </c>
      <c r="K6">
        <v>1</v>
      </c>
      <c r="L6">
        <f>VLOOKUP(B6,'B '!$A$2:$K$620,11,0)</f>
        <v>19.989999999999998</v>
      </c>
    </row>
    <row r="7" spans="1:18" x14ac:dyDescent="0.25">
      <c r="A7" s="1">
        <v>17842566</v>
      </c>
      <c r="B7">
        <f>VLOOKUP(A7,'B '!$A$2:$K$620,1,0)</f>
        <v>17842566</v>
      </c>
      <c r="C7">
        <f>VLOOKUP(B7,'B '!$A$2:$K$620,2,0)</f>
        <v>37280</v>
      </c>
      <c r="D7">
        <f>VLOOKUP(B7,'B '!$A$2:$K$620,3,0)</f>
        <v>6494515</v>
      </c>
      <c r="E7">
        <f>VLOOKUP(B7,'B '!$A$2:$K$620,4,0)</f>
        <v>3760119738320</v>
      </c>
      <c r="F7" t="str">
        <f>VLOOKUP(B7,'B '!$A$2:$K$620,5,0)</f>
        <v>lumisky</v>
      </c>
      <c r="G7" t="str">
        <f>VLOOKUP(B7,'B '!$A$2:$K$620,6,0)</f>
        <v>Hartwaren</v>
      </c>
      <c r="H7" t="str">
        <f>VLOOKUP(B7,'B '!$A$2:$K$620,7,0)</f>
        <v>Lampen &amp; Leuchten</v>
      </c>
      <c r="I7" t="str">
        <f>VLOOKUP(B7,'B '!$A$2:$K$620,8,0)</f>
        <v>LED-Dekoleuchte "Lucy" mit Lautsprecher - (H)30 cm</v>
      </c>
      <c r="J7">
        <f>VLOOKUP(B7,'B '!$A$2:$K$620,9,0)</f>
        <v>0</v>
      </c>
      <c r="K7">
        <v>1</v>
      </c>
      <c r="L7">
        <f>VLOOKUP(B7,'B '!$A$2:$K$620,11,0)</f>
        <v>119.7</v>
      </c>
      <c r="N7" s="13" t="s">
        <v>1033</v>
      </c>
      <c r="O7" s="13" t="s">
        <v>1034</v>
      </c>
      <c r="P7" s="17" t="s">
        <v>1035</v>
      </c>
      <c r="Q7" s="13" t="s">
        <v>1036</v>
      </c>
      <c r="R7" s="16" t="s">
        <v>1039</v>
      </c>
    </row>
    <row r="8" spans="1:18" x14ac:dyDescent="0.25">
      <c r="A8" s="1">
        <v>30344343</v>
      </c>
      <c r="B8">
        <f>VLOOKUP(A8,'B '!$A$2:$K$620,1,0)</f>
        <v>30344343</v>
      </c>
      <c r="C8">
        <f>VLOOKUP(B8,'B '!$A$2:$K$620,2,0)</f>
        <v>49355</v>
      </c>
      <c r="D8">
        <f>VLOOKUP(B8,'B '!$A$2:$K$620,3,0)</f>
        <v>10251855</v>
      </c>
      <c r="E8">
        <f>VLOOKUP(B8,'B '!$A$2:$K$620,4,0)</f>
        <v>3760093546522</v>
      </c>
      <c r="F8" t="str">
        <f>VLOOKUP(B8,'B '!$A$2:$K$620,5,0)</f>
        <v>lumisky</v>
      </c>
      <c r="G8" t="str">
        <f>VLOOKUP(B8,'B '!$A$2:$K$620,6,0)</f>
        <v>Hartwaren</v>
      </c>
      <c r="H8" t="str">
        <f>VLOOKUP(B8,'B '!$A$2:$K$620,7,0)</f>
        <v>Lampen &amp; Leuchten</v>
      </c>
      <c r="I8" t="str">
        <f>VLOOKUP(B8,'B '!$A$2:$K$620,8,0)</f>
        <v>LED-Außenleuchte "Fungy" in Weiß - (H)29 x Ø 20 cm</v>
      </c>
      <c r="J8">
        <f>VLOOKUP(B8,'B '!$A$2:$K$620,9,0)</f>
        <v>0</v>
      </c>
      <c r="K8">
        <v>1</v>
      </c>
      <c r="L8">
        <f>VLOOKUP(B8,'B '!$A$2:$K$620,11,0)</f>
        <v>219</v>
      </c>
      <c r="N8" s="8" t="s">
        <v>1037</v>
      </c>
      <c r="O8" s="14">
        <f>SUM(L2:L200)</f>
        <v>12780.319999999992</v>
      </c>
      <c r="P8" s="14">
        <f>O8*6.5%</f>
        <v>830.72079999999949</v>
      </c>
      <c r="Q8" s="9">
        <v>6.5000000000000002E-2</v>
      </c>
      <c r="R8" s="4" t="s">
        <v>1042</v>
      </c>
    </row>
    <row r="9" spans="1:18" x14ac:dyDescent="0.25">
      <c r="A9" s="1">
        <v>17470184</v>
      </c>
      <c r="B9">
        <f>VLOOKUP(A9,'B '!$A$2:$K$620,1,0)</f>
        <v>17470184</v>
      </c>
      <c r="C9">
        <f>VLOOKUP(B9,'B '!$A$2:$K$620,2,0)</f>
        <v>36098</v>
      </c>
      <c r="D9">
        <f>VLOOKUP(B9,'B '!$A$2:$K$620,3,0)</f>
        <v>6392465</v>
      </c>
      <c r="E9">
        <f>VLOOKUP(B9,'B '!$A$2:$K$620,4,0)</f>
        <v>7391482025371</v>
      </c>
      <c r="F9" t="str">
        <f>VLOOKUP(B9,'B '!$A$2:$K$620,5,0)</f>
        <v>STAR Trading</v>
      </c>
      <c r="G9" t="str">
        <f>VLOOKUP(B9,'B '!$A$2:$K$620,6,0)</f>
        <v>Hartwaren</v>
      </c>
      <c r="H9" t="str">
        <f>VLOOKUP(B9,'B '!$A$2:$K$620,7,0)</f>
        <v>Deko</v>
      </c>
      <c r="I9" t="str">
        <f>VLOOKUP(B9,'B '!$A$2:$K$620,8,0)</f>
        <v>LED-Solar-Gartenstecker "Pisa" in Schwarz - (H)70 cm</v>
      </c>
      <c r="J9">
        <f>VLOOKUP(B9,'B '!$A$2:$K$620,9,0)</f>
        <v>0</v>
      </c>
      <c r="K9">
        <v>1</v>
      </c>
      <c r="L9">
        <f>VLOOKUP(B9,'B '!$A$2:$K$620,11,0)</f>
        <v>19.760000000000002</v>
      </c>
    </row>
    <row r="10" spans="1:18" x14ac:dyDescent="0.25">
      <c r="A10" s="1">
        <v>20888406</v>
      </c>
      <c r="B10">
        <f>VLOOKUP(A10,'B '!$A$2:$K$620,1,0)</f>
        <v>20888406</v>
      </c>
      <c r="C10">
        <f>VLOOKUP(B10,'B '!$A$2:$K$620,2,0)</f>
        <v>43214</v>
      </c>
      <c r="D10">
        <f>VLOOKUP(B10,'B '!$A$2:$K$620,3,0)</f>
        <v>7392581</v>
      </c>
      <c r="E10">
        <f>VLOOKUP(B10,'B '!$A$2:$K$620,4,0)</f>
        <v>8004976624965</v>
      </c>
      <c r="F10" t="str">
        <f>VLOOKUP(B10,'B '!$A$2:$K$620,5,0)</f>
        <v>Trendy Kitchen by EXCÉLSA</v>
      </c>
      <c r="G10" t="str">
        <f>VLOOKUP(B10,'B '!$A$2:$K$620,6,0)</f>
        <v>Hartwaren</v>
      </c>
      <c r="H10" t="str">
        <f>VLOOKUP(B10,'B '!$A$2:$K$620,7,0)</f>
        <v>Gedeckter Tisch</v>
      </c>
      <c r="I10" t="str">
        <f>VLOOKUP(B10,'B '!$A$2:$K$620,8,0)</f>
        <v>Trendy Kitchen by EXCÉLSA Geschirr  in schwarz_weiß</v>
      </c>
      <c r="J10">
        <f>VLOOKUP(B10,'B '!$A$2:$K$620,9,0)</f>
        <v>0</v>
      </c>
      <c r="K10">
        <v>1</v>
      </c>
      <c r="L10">
        <f>VLOOKUP(B10,'B '!$A$2:$K$620,11,0)</f>
        <v>123.2</v>
      </c>
    </row>
    <row r="11" spans="1:18" x14ac:dyDescent="0.25">
      <c r="A11" s="1">
        <v>20865227</v>
      </c>
      <c r="B11">
        <f>VLOOKUP(A11,'B '!$A$2:$K$620,1,0)</f>
        <v>20865227</v>
      </c>
      <c r="C11">
        <f>VLOOKUP(B11,'B '!$A$2:$K$620,2,0)</f>
        <v>42072</v>
      </c>
      <c r="D11">
        <f>VLOOKUP(B11,'B '!$A$2:$K$620,3,0)</f>
        <v>7386246</v>
      </c>
      <c r="E11">
        <f>VLOOKUP(B11,'B '!$A$2:$K$620,4,0)</f>
        <v>3760093540384</v>
      </c>
      <c r="F11" t="str">
        <f>VLOOKUP(B11,'B '!$A$2:$K$620,5,0)</f>
        <v>Lumijardin</v>
      </c>
      <c r="G11" t="str">
        <f>VLOOKUP(B11,'B '!$A$2:$K$620,6,0)</f>
        <v>Hartwaren</v>
      </c>
      <c r="H11" t="str">
        <f>VLOOKUP(B11,'B '!$A$2:$K$620,7,0)</f>
        <v>Lampen &amp; Leuchten</v>
      </c>
      <c r="I11" t="str">
        <f>VLOOKUP(B11,'B '!$A$2:$K$620,8,0)</f>
        <v>LED-Solar-Lichtergirlande "Billy" in Warmweiß - (L)690 cm</v>
      </c>
      <c r="J11">
        <f>VLOOKUP(B11,'B '!$A$2:$K$620,9,0)</f>
        <v>0</v>
      </c>
      <c r="K11">
        <v>1</v>
      </c>
      <c r="L11">
        <f>VLOOKUP(B11,'B '!$A$2:$K$620,11,0)</f>
        <v>38.700000000000003</v>
      </c>
    </row>
    <row r="12" spans="1:18" x14ac:dyDescent="0.25">
      <c r="A12" s="1">
        <v>20865237</v>
      </c>
      <c r="B12">
        <f>VLOOKUP(A12,'B '!$A$2:$K$620,1,0)</f>
        <v>20865237</v>
      </c>
      <c r="C12">
        <f>VLOOKUP(B12,'B '!$A$2:$K$620,2,0)</f>
        <v>42072</v>
      </c>
      <c r="D12">
        <f>VLOOKUP(B12,'B '!$A$2:$K$620,3,0)</f>
        <v>7386256</v>
      </c>
      <c r="E12">
        <f>VLOOKUP(B12,'B '!$A$2:$K$620,4,0)</f>
        <v>3760093540025</v>
      </c>
      <c r="F12" t="str">
        <f>VLOOKUP(B12,'B '!$A$2:$K$620,5,0)</f>
        <v>Lumijardin</v>
      </c>
      <c r="G12" t="str">
        <f>VLOOKUP(B12,'B '!$A$2:$K$620,6,0)</f>
        <v>Hartwaren</v>
      </c>
      <c r="H12" t="str">
        <f>VLOOKUP(B12,'B '!$A$2:$K$620,7,0)</f>
        <v>Lampen &amp; Leuchten</v>
      </c>
      <c r="I12" t="str">
        <f>VLOOKUP(B12,'B '!$A$2:$K$620,8,0)</f>
        <v>2er-Set: LED-Solarleuchten "Moony" in Weiß - (H)52 cm</v>
      </c>
      <c r="J12">
        <f>VLOOKUP(B12,'B '!$A$2:$K$620,9,0)</f>
        <v>0</v>
      </c>
      <c r="K12">
        <v>1</v>
      </c>
      <c r="L12">
        <f>VLOOKUP(B12,'B '!$A$2:$K$620,11,0)</f>
        <v>43.5</v>
      </c>
    </row>
    <row r="13" spans="1:18" x14ac:dyDescent="0.25">
      <c r="A13" s="1">
        <v>29398497</v>
      </c>
      <c r="B13">
        <f>VLOOKUP(A13,'B '!$A$2:$K$620,1,0)</f>
        <v>29398497</v>
      </c>
      <c r="C13">
        <f>VLOOKUP(B13,'B '!$A$2:$K$620,2,0)</f>
        <v>51011</v>
      </c>
      <c r="D13">
        <f>VLOOKUP(B13,'B '!$A$2:$K$620,3,0)</f>
        <v>9943794</v>
      </c>
      <c r="E13">
        <f>VLOOKUP(B13,'B '!$A$2:$K$620,4,0)</f>
        <v>8710103928584</v>
      </c>
      <c r="F13" t="str">
        <f>VLOOKUP(B13,'B '!$A$2:$K$620,5,0)</f>
        <v>Philips</v>
      </c>
      <c r="G13" t="str">
        <f>VLOOKUP(B13,'B '!$A$2:$K$620,6,0)</f>
        <v>Hartwaren</v>
      </c>
      <c r="H13" t="str">
        <f>VLOOKUP(B13,'B '!$A$2:$K$620,7,0)</f>
        <v>Technik</v>
      </c>
      <c r="I13" t="str">
        <f>VLOOKUP(B13,'B '!$A$2:$K$620,8,0)</f>
        <v>Munddusche "AirFloss Ultra" in Schwarz</v>
      </c>
      <c r="J13">
        <f>VLOOKUP(B13,'B '!$A$2:$K$620,9,0)</f>
        <v>0</v>
      </c>
      <c r="K13">
        <v>1</v>
      </c>
      <c r="L13">
        <f>VLOOKUP(B13,'B '!$A$2:$K$620,11,0)</f>
        <v>99.99</v>
      </c>
    </row>
    <row r="14" spans="1:18" x14ac:dyDescent="0.25">
      <c r="A14" s="1">
        <v>20865218</v>
      </c>
      <c r="B14">
        <f>VLOOKUP(A14,'B '!$A$2:$K$620,1,0)</f>
        <v>20865218</v>
      </c>
      <c r="C14">
        <f>VLOOKUP(B14,'B '!$A$2:$K$620,2,0)</f>
        <v>42072</v>
      </c>
      <c r="D14">
        <f>VLOOKUP(B14,'B '!$A$2:$K$620,3,0)</f>
        <v>7386237</v>
      </c>
      <c r="E14">
        <f>VLOOKUP(B14,'B '!$A$2:$K$620,4,0)</f>
        <v>3760093540377</v>
      </c>
      <c r="F14" t="str">
        <f>VLOOKUP(B14,'B '!$A$2:$K$620,5,0)</f>
        <v>lumisky</v>
      </c>
      <c r="G14" t="str">
        <f>VLOOKUP(B14,'B '!$A$2:$K$620,6,0)</f>
        <v>Hartwaren</v>
      </c>
      <c r="H14" t="str">
        <f>VLOOKUP(B14,'B '!$A$2:$K$620,7,0)</f>
        <v>Lampen &amp; Leuchten</v>
      </c>
      <c r="I14" t="str">
        <f>VLOOKUP(B14,'B '!$A$2:$K$620,8,0)</f>
        <v>Solar-Lichtergirlande "Party" in Warmweiß - (L)600 cm</v>
      </c>
      <c r="J14">
        <f>VLOOKUP(B14,'B '!$A$2:$K$620,9,0)</f>
        <v>0</v>
      </c>
      <c r="K14">
        <v>1</v>
      </c>
      <c r="L14">
        <f>VLOOKUP(B14,'B '!$A$2:$K$620,11,0)</f>
        <v>38.700000000000003</v>
      </c>
    </row>
    <row r="15" spans="1:18" x14ac:dyDescent="0.25">
      <c r="A15" s="1">
        <v>29244908</v>
      </c>
      <c r="B15">
        <f>VLOOKUP(A15,'B '!$A$2:$K$620,1,0)</f>
        <v>29244908</v>
      </c>
      <c r="C15">
        <f>VLOOKUP(B15,'B '!$A$2:$K$620,2,0)</f>
        <v>59204</v>
      </c>
      <c r="D15">
        <f>VLOOKUP(B15,'B '!$A$2:$K$620,3,0)</f>
        <v>9899111</v>
      </c>
      <c r="E15">
        <f>VLOOKUP(B15,'B '!$A$2:$K$620,4,0)</f>
        <v>4260639722513</v>
      </c>
      <c r="F15" t="str">
        <f>VLOOKUP(B15,'B '!$A$2:$K$620,5,0)</f>
        <v>Kindsgut</v>
      </c>
      <c r="G15" t="str">
        <f>VLOOKUP(B15,'B '!$A$2:$K$620,6,0)</f>
        <v>Hartwaren</v>
      </c>
      <c r="H15" t="str">
        <f>VLOOKUP(B15,'B '!$A$2:$K$620,7,0)</f>
        <v>Haushaltswaren</v>
      </c>
      <c r="I15" t="str">
        <f>VLOOKUP(B15,'B '!$A$2:$K$620,8,0)</f>
        <v>3er-Set: Spielkoffer in Mint/ Weiß/ Senf</v>
      </c>
      <c r="J15">
        <f>VLOOKUP(B15,'B '!$A$2:$K$620,9,0)</f>
        <v>0</v>
      </c>
      <c r="K15">
        <v>1</v>
      </c>
      <c r="L15">
        <f>VLOOKUP(B15,'B '!$A$2:$K$620,11,0)</f>
        <v>24.99</v>
      </c>
    </row>
    <row r="16" spans="1:18" x14ac:dyDescent="0.25">
      <c r="A16" s="1">
        <v>27596824</v>
      </c>
      <c r="B16">
        <f>VLOOKUP(A16,'B '!$A$2:$K$620,1,0)</f>
        <v>27596824</v>
      </c>
      <c r="C16">
        <f>VLOOKUP(B16,'B '!$A$2:$K$620,2,0)</f>
        <v>49346</v>
      </c>
      <c r="D16">
        <f>VLOOKUP(B16,'B '!$A$2:$K$620,3,0)</f>
        <v>9425692</v>
      </c>
      <c r="E16">
        <f>VLOOKUP(B16,'B '!$A$2:$K$620,4,0)</f>
        <v>3760093543682</v>
      </c>
      <c r="F16" t="str">
        <f>VLOOKUP(B16,'B '!$A$2:$K$620,5,0)</f>
        <v>lumisky</v>
      </c>
      <c r="G16" t="str">
        <f>VLOOKUP(B16,'B '!$A$2:$K$620,6,0)</f>
        <v>Hartwaren</v>
      </c>
      <c r="H16" t="str">
        <f>VLOOKUP(B16,'B '!$A$2:$K$620,7,0)</f>
        <v>Lampen &amp; Leuchten</v>
      </c>
      <c r="I16" t="str">
        <f>VLOOKUP(B16,'B '!$A$2:$K$620,8,0)</f>
        <v>LED-Solarleuchte "Bali" in Silber/ Natur - (H)50 cm</v>
      </c>
      <c r="J16">
        <f>VLOOKUP(B16,'B '!$A$2:$K$620,9,0)</f>
        <v>0</v>
      </c>
      <c r="K16">
        <v>1</v>
      </c>
      <c r="L16">
        <f>VLOOKUP(B16,'B '!$A$2:$K$620,11,0)</f>
        <v>99</v>
      </c>
    </row>
    <row r="17" spans="1:12" x14ac:dyDescent="0.25">
      <c r="A17" s="1">
        <v>14721832</v>
      </c>
      <c r="B17">
        <f>VLOOKUP(A17,'B '!$A$2:$K$620,1,0)</f>
        <v>14721832</v>
      </c>
      <c r="C17">
        <f>VLOOKUP(B17,'B '!$A$2:$K$620,2,0)</f>
        <v>30051</v>
      </c>
      <c r="D17">
        <f>VLOOKUP(B17,'B '!$A$2:$K$620,3,0)</f>
        <v>5544343</v>
      </c>
      <c r="E17">
        <f>VLOOKUP(B17,'B '!$A$2:$K$620,4,0)</f>
        <v>9007371159932</v>
      </c>
      <c r="F17" t="str">
        <f>VLOOKUP(B17,'B '!$A$2:$K$620,5,0)</f>
        <v>Globo lighting</v>
      </c>
      <c r="G17" t="str">
        <f>VLOOKUP(B17,'B '!$A$2:$K$620,6,0)</f>
        <v>Hartwaren</v>
      </c>
      <c r="H17" t="str">
        <f>VLOOKUP(B17,'B '!$A$2:$K$620,7,0)</f>
        <v>Lampen &amp; Leuchten</v>
      </c>
      <c r="I17" t="str">
        <f>VLOOKUP(B17,'B '!$A$2:$K$620,8,0)</f>
        <v>3er-Set: LED-Solarleuchten in Grau - (H)10,5 cm</v>
      </c>
      <c r="J17">
        <f>VLOOKUP(B17,'B '!$A$2:$K$620,9,0)</f>
        <v>0</v>
      </c>
      <c r="K17">
        <v>1</v>
      </c>
      <c r="L17">
        <f>VLOOKUP(B17,'B '!$A$2:$K$620,11,0)</f>
        <v>24.99</v>
      </c>
    </row>
    <row r="18" spans="1:12" x14ac:dyDescent="0.25">
      <c r="A18" s="1">
        <v>19252308</v>
      </c>
      <c r="B18">
        <f>VLOOKUP(A18,'B '!$A$2:$K$620,1,0)</f>
        <v>19252308</v>
      </c>
      <c r="C18">
        <f>VLOOKUP(B18,'B '!$A$2:$K$620,2,0)</f>
        <v>33723</v>
      </c>
      <c r="D18">
        <f>VLOOKUP(B18,'B '!$A$2:$K$620,3,0)</f>
        <v>6914434</v>
      </c>
      <c r="E18">
        <f>VLOOKUP(B18,'B '!$A$2:$K$620,4,0)</f>
        <v>8004976608262</v>
      </c>
      <c r="F18" t="str">
        <f>VLOOKUP(B18,'B '!$A$2:$K$620,5,0)</f>
        <v>Trendy Kitchen by EXCÉLSA</v>
      </c>
      <c r="G18" t="str">
        <f>VLOOKUP(B18,'B '!$A$2:$K$620,6,0)</f>
        <v>Hartwaren</v>
      </c>
      <c r="H18" t="str">
        <f>VLOOKUP(B18,'B '!$A$2:$K$620,7,0)</f>
        <v>Gedeckter Tisch</v>
      </c>
      <c r="I18" t="str">
        <f>VLOOKUP(B18,'B '!$A$2:$K$620,8,0)</f>
        <v>6er-Set: Gläser "Domus" in Transparent/ Weiß - 280 ml</v>
      </c>
      <c r="J18">
        <f>VLOOKUP(B18,'B '!$A$2:$K$620,9,0)</f>
        <v>0</v>
      </c>
      <c r="K18">
        <v>1</v>
      </c>
      <c r="L18">
        <f>VLOOKUP(B18,'B '!$A$2:$K$620,11,0)</f>
        <v>44.8</v>
      </c>
    </row>
    <row r="19" spans="1:12" x14ac:dyDescent="0.25">
      <c r="A19" s="1">
        <v>9325272</v>
      </c>
      <c r="B19">
        <f>VLOOKUP(A19,'B '!$A$2:$K$620,1,0)</f>
        <v>9325272</v>
      </c>
      <c r="C19">
        <f>VLOOKUP(B19,'B '!$A$2:$K$620,2,0)</f>
        <v>19058</v>
      </c>
      <c r="D19">
        <f>VLOOKUP(B19,'B '!$A$2:$K$620,3,0)</f>
        <v>3844119</v>
      </c>
      <c r="E19">
        <f>VLOOKUP(B19,'B '!$A$2:$K$620,4,0)</f>
        <v>3426470269254</v>
      </c>
      <c r="F19" t="str">
        <f>VLOOKUP(B19,'B '!$A$2:$K$620,5,0)</f>
        <v>Pyrex</v>
      </c>
      <c r="G19" t="str">
        <f>VLOOKUP(B19,'B '!$A$2:$K$620,6,0)</f>
        <v>Hartwaren</v>
      </c>
      <c r="H19" t="str">
        <f>VLOOKUP(B19,'B '!$A$2:$K$620,7,0)</f>
        <v>Backen</v>
      </c>
      <c r="I19" t="str">
        <f>VLOOKUP(B19,'B '!$A$2:$K$620,8,0)</f>
        <v>Auflaufform mit Deckel "Essentials" - 4 l</v>
      </c>
      <c r="J19">
        <f>VLOOKUP(B19,'B '!$A$2:$K$620,9,0)</f>
        <v>0</v>
      </c>
      <c r="K19">
        <v>1</v>
      </c>
      <c r="L19">
        <f>VLOOKUP(B19,'B '!$A$2:$K$620,11,0)</f>
        <v>16.95</v>
      </c>
    </row>
    <row r="20" spans="1:12" x14ac:dyDescent="0.25">
      <c r="A20" s="1">
        <v>27596908</v>
      </c>
      <c r="B20">
        <f>VLOOKUP(A20,'B '!$A$2:$K$620,1,0)</f>
        <v>27596908</v>
      </c>
      <c r="C20">
        <f>VLOOKUP(B20,'B '!$A$2:$K$620,2,0)</f>
        <v>49346</v>
      </c>
      <c r="D20">
        <f>VLOOKUP(B20,'B '!$A$2:$K$620,3,0)</f>
        <v>9425776</v>
      </c>
      <c r="E20">
        <f>VLOOKUP(B20,'B '!$A$2:$K$620,4,0)</f>
        <v>3760093543828</v>
      </c>
      <c r="F20" t="str">
        <f>VLOOKUP(B20,'B '!$A$2:$K$620,5,0)</f>
        <v>Lumijardin</v>
      </c>
      <c r="G20" t="str">
        <f>VLOOKUP(B20,'B '!$A$2:$K$620,6,0)</f>
        <v>Hartwaren</v>
      </c>
      <c r="H20" t="str">
        <f>VLOOKUP(B20,'B '!$A$2:$K$620,7,0)</f>
        <v>Lampen &amp; Leuchten</v>
      </c>
      <c r="I20" t="str">
        <f>VLOOKUP(B20,'B '!$A$2:$K$620,8,0)</f>
        <v>2er-Set: LED-Solarleuchten "Exotic" in Kupfer - (H)30 cm</v>
      </c>
      <c r="J20">
        <f>VLOOKUP(B20,'B '!$A$2:$K$620,9,0)</f>
        <v>0</v>
      </c>
      <c r="K20">
        <v>1</v>
      </c>
      <c r="L20">
        <f>VLOOKUP(B20,'B '!$A$2:$K$620,11,0)</f>
        <v>69</v>
      </c>
    </row>
    <row r="21" spans="1:12" x14ac:dyDescent="0.25">
      <c r="A21" s="1">
        <v>15948770</v>
      </c>
      <c r="B21">
        <f>VLOOKUP(A21,'B '!$A$2:$K$620,1,0)</f>
        <v>15948770</v>
      </c>
      <c r="C21">
        <f>VLOOKUP(B21,'B '!$A$2:$K$620,2,0)</f>
        <v>31395</v>
      </c>
      <c r="D21">
        <f>VLOOKUP(B21,'B '!$A$2:$K$620,3,0)</f>
        <v>5934778</v>
      </c>
      <c r="E21">
        <f>VLOOKUP(B21,'B '!$A$2:$K$620,4,0)</f>
        <v>8717821370343</v>
      </c>
      <c r="F21" t="str">
        <f>VLOOKUP(B21,'B '!$A$2:$K$620,5,0)</f>
        <v>Sealskin</v>
      </c>
      <c r="G21" t="str">
        <f>VLOOKUP(B21,'B '!$A$2:$K$620,6,0)</f>
        <v>Hartwaren</v>
      </c>
      <c r="H21" t="str">
        <f>VLOOKUP(B21,'B '!$A$2:$K$620,7,0)</f>
        <v>Heimtextilien</v>
      </c>
      <c r="I21" t="str">
        <f>VLOOKUP(B21,'B '!$A$2:$K$620,8,0)</f>
        <v>Badvorleger in Bunt  - (L)60 x (B)90 cm</v>
      </c>
      <c r="J21">
        <f>VLOOKUP(B21,'B '!$A$2:$K$620,9,0)</f>
        <v>0</v>
      </c>
      <c r="K21">
        <v>1</v>
      </c>
      <c r="L21">
        <f>VLOOKUP(B21,'B '!$A$2:$K$620,11,0)</f>
        <v>24.95</v>
      </c>
    </row>
    <row r="22" spans="1:12" x14ac:dyDescent="0.25">
      <c r="A22" s="1">
        <v>25984524</v>
      </c>
      <c r="B22">
        <f>VLOOKUP(A22,'B '!$A$2:$K$620,1,0)</f>
        <v>25984524</v>
      </c>
      <c r="C22">
        <f>VLOOKUP(B22,'B '!$A$2:$K$620,2,0)</f>
        <v>48294</v>
      </c>
      <c r="D22">
        <f>VLOOKUP(B22,'B '!$A$2:$K$620,3,0)</f>
        <v>8922642</v>
      </c>
      <c r="E22">
        <f>VLOOKUP(B22,'B '!$A$2:$K$620,4,0)</f>
        <v>4008838247310</v>
      </c>
      <c r="F22" t="str">
        <f>VLOOKUP(B22,'B '!$A$2:$K$620,5,0)</f>
        <v>Wenko</v>
      </c>
      <c r="G22" t="str">
        <f>VLOOKUP(B22,'B '!$A$2:$K$620,6,0)</f>
        <v>Hartwaren</v>
      </c>
      <c r="H22" t="str">
        <f>VLOOKUP(B22,'B '!$A$2:$K$620,7,0)</f>
        <v>Bad</v>
      </c>
      <c r="I22" t="str">
        <f>VLOOKUP(B22,'B '!$A$2:$K$620,8,0)</f>
        <v>Seifenspender "Badi" in Chrom - 320 ml</v>
      </c>
      <c r="J22">
        <f>VLOOKUP(B22,'B '!$A$2:$K$620,9,0)</f>
        <v>0</v>
      </c>
      <c r="K22">
        <v>1</v>
      </c>
      <c r="L22">
        <f>VLOOKUP(B22,'B '!$A$2:$K$620,11,0)</f>
        <v>14.99</v>
      </c>
    </row>
    <row r="23" spans="1:12" x14ac:dyDescent="0.25">
      <c r="A23" s="1">
        <v>14284560</v>
      </c>
      <c r="B23">
        <f>VLOOKUP(A23,'B '!$A$2:$K$620,1,0)</f>
        <v>14284560</v>
      </c>
      <c r="C23">
        <f>VLOOKUP(B23,'B '!$A$2:$K$620,2,0)</f>
        <v>27304</v>
      </c>
      <c r="D23">
        <f>VLOOKUP(B23,'B '!$A$2:$K$620,3,0)</f>
        <v>5397477</v>
      </c>
      <c r="E23">
        <f>VLOOKUP(B23,'B '!$A$2:$K$620,4,0)</f>
        <v>4011863476709</v>
      </c>
      <c r="F23" t="str">
        <f>VLOOKUP(B23,'B '!$A$2:$K$620,5,0)</f>
        <v>Kaiser Naturfellprodukte</v>
      </c>
      <c r="G23" t="str">
        <f>VLOOKUP(B23,'B '!$A$2:$K$620,6,0)</f>
        <v>Hartwaren</v>
      </c>
      <c r="H23" t="str">
        <f>VLOOKUP(B23,'B '!$A$2:$K$620,7,0)</f>
        <v>Kinderwagen und Co</v>
      </c>
      <c r="I23" t="str">
        <f>VLOOKUP(B23,'B '!$A$2:$K$620,8,0)</f>
        <v>Sommer-Fußsack "Nikk" in Dunkelgrau - (L)89 x (B)40 cm</v>
      </c>
      <c r="J23">
        <f>VLOOKUP(B23,'B '!$A$2:$K$620,9,0)</f>
        <v>0</v>
      </c>
      <c r="K23">
        <v>1</v>
      </c>
      <c r="L23">
        <f>VLOOKUP(B23,'B '!$A$2:$K$620,11,0)</f>
        <v>49.99</v>
      </c>
    </row>
    <row r="24" spans="1:12" x14ac:dyDescent="0.25">
      <c r="A24" s="1">
        <v>28329772</v>
      </c>
      <c r="B24">
        <f>VLOOKUP(A24,'B '!$A$2:$K$620,1,0)</f>
        <v>28329772</v>
      </c>
      <c r="C24">
        <f>VLOOKUP(B24,'B '!$A$2:$K$620,2,0)</f>
        <v>51695</v>
      </c>
      <c r="D24">
        <f>VLOOKUP(B24,'B '!$A$2:$K$620,3,0)</f>
        <v>9640273</v>
      </c>
      <c r="E24">
        <f>VLOOKUP(B24,'B '!$A$2:$K$620,4,0)</f>
        <v>5708748120039</v>
      </c>
      <c r="F24" t="str">
        <f>VLOOKUP(B24,'B '!$A$2:$K$620,5,0)</f>
        <v>Steel-Function</v>
      </c>
      <c r="G24" t="str">
        <f>VLOOKUP(B24,'B '!$A$2:$K$620,6,0)</f>
        <v>Hartwaren</v>
      </c>
      <c r="H24" t="str">
        <f>VLOOKUP(B24,'B '!$A$2:$K$620,7,0)</f>
        <v>Kochen und Zubereiten</v>
      </c>
      <c r="I24" t="str">
        <f>VLOOKUP(B24,'B '!$A$2:$K$620,8,0)</f>
        <v>2er-Set: Schneidebretter in Schwarz</v>
      </c>
      <c r="J24">
        <f>VLOOKUP(B24,'B '!$A$2:$K$620,9,0)</f>
        <v>0</v>
      </c>
      <c r="K24">
        <v>1</v>
      </c>
      <c r="L24">
        <f>VLOOKUP(B24,'B '!$A$2:$K$620,11,0)</f>
        <v>40</v>
      </c>
    </row>
    <row r="25" spans="1:12" x14ac:dyDescent="0.25">
      <c r="A25" s="1">
        <v>27596803</v>
      </c>
      <c r="B25">
        <f>VLOOKUP(A25,'B '!$A$2:$K$620,1,0)</f>
        <v>27596803</v>
      </c>
      <c r="C25">
        <f>VLOOKUP(B25,'B '!$A$2:$K$620,2,0)</f>
        <v>49346</v>
      </c>
      <c r="D25">
        <f>VLOOKUP(B25,'B '!$A$2:$K$620,3,0)</f>
        <v>9425671</v>
      </c>
      <c r="E25">
        <f>VLOOKUP(B25,'B '!$A$2:$K$620,4,0)</f>
        <v>3760093541916</v>
      </c>
      <c r="F25" t="str">
        <f>VLOOKUP(B25,'B '!$A$2:$K$620,5,0)</f>
        <v>Lumijardin</v>
      </c>
      <c r="G25" t="str">
        <f>VLOOKUP(B25,'B '!$A$2:$K$620,6,0)</f>
        <v>Hartwaren</v>
      </c>
      <c r="H25" t="str">
        <f>VLOOKUP(B25,'B '!$A$2:$K$620,7,0)</f>
        <v>Lampen &amp; Leuchten</v>
      </c>
      <c r="I25" t="str">
        <f>VLOOKUP(B25,'B '!$A$2:$K$620,8,0)</f>
        <v>LED-Solar-Bodenspots "Half Moon" in Weiß</v>
      </c>
      <c r="J25">
        <f>VLOOKUP(B25,'B '!$A$2:$K$620,9,0)</f>
        <v>0</v>
      </c>
      <c r="K25">
        <v>1</v>
      </c>
      <c r="L25">
        <f>VLOOKUP(B25,'B '!$A$2:$K$620,11,0)</f>
        <v>59</v>
      </c>
    </row>
    <row r="26" spans="1:12" x14ac:dyDescent="0.25">
      <c r="A26" s="1">
        <v>12871015</v>
      </c>
      <c r="B26">
        <f>VLOOKUP(A26,'B '!$A$2:$K$620,1,0)</f>
        <v>12871015</v>
      </c>
      <c r="C26">
        <f>VLOOKUP(B26,'B '!$A$2:$K$620,2,0)</f>
        <v>26239</v>
      </c>
      <c r="D26">
        <f>VLOOKUP(B26,'B '!$A$2:$K$620,3,0)</f>
        <v>4931543</v>
      </c>
      <c r="E26">
        <f>VLOOKUP(B26,'B '!$A$2:$K$620,4,0)</f>
        <v>4020606189066</v>
      </c>
      <c r="F26" t="str">
        <f>VLOOKUP(B26,'B '!$A$2:$K$620,5,0)</f>
        <v>Boltze</v>
      </c>
      <c r="G26" t="str">
        <f>VLOOKUP(B26,'B '!$A$2:$K$620,6,0)</f>
        <v>Hartwaren</v>
      </c>
      <c r="H26" t="str">
        <f>VLOOKUP(B26,'B '!$A$2:$K$620,7,0)</f>
        <v>Deko</v>
      </c>
      <c r="I26" t="str">
        <f>VLOOKUP(B26,'B '!$A$2:$K$620,8,0)</f>
        <v>Laterne "Farol" in Dunkelbraun - (H)30 cm</v>
      </c>
      <c r="J26">
        <f>VLOOKUP(B26,'B '!$A$2:$K$620,9,0)</f>
        <v>0</v>
      </c>
      <c r="K26">
        <v>1</v>
      </c>
      <c r="L26">
        <f>VLOOKUP(B26,'B '!$A$2:$K$620,11,0)</f>
        <v>29.99</v>
      </c>
    </row>
    <row r="27" spans="1:12" x14ac:dyDescent="0.25">
      <c r="A27" s="1">
        <v>21564828</v>
      </c>
      <c r="B27">
        <f>VLOOKUP(A27,'B '!$A$2:$K$620,1,0)</f>
        <v>21564828</v>
      </c>
      <c r="C27">
        <f>VLOOKUP(B27,'B '!$A$2:$K$620,2,0)</f>
        <v>42074</v>
      </c>
      <c r="D27">
        <f>VLOOKUP(B27,'B '!$A$2:$K$620,3,0)</f>
        <v>7585188</v>
      </c>
      <c r="E27">
        <f>VLOOKUP(B27,'B '!$A$2:$K$620,4,0)</f>
        <v>3760093542173</v>
      </c>
      <c r="F27" t="str">
        <f>VLOOKUP(B27,'B '!$A$2:$K$620,5,0)</f>
        <v>Lumijardin</v>
      </c>
      <c r="G27" t="str">
        <f>VLOOKUP(B27,'B '!$A$2:$K$620,6,0)</f>
        <v>Hartwaren</v>
      </c>
      <c r="H27" t="str">
        <f>VLOOKUP(B27,'B '!$A$2:$K$620,7,0)</f>
        <v>Lampen &amp; Leuchten</v>
      </c>
      <c r="I27" t="str">
        <f>VLOOKUP(B27,'B '!$A$2:$K$620,8,0)</f>
        <v>2er-Set: LED-Solarleuchten "Ruby" in Schwarz - (H)24 cm</v>
      </c>
      <c r="J27">
        <f>VLOOKUP(B27,'B '!$A$2:$K$620,9,0)</f>
        <v>0</v>
      </c>
      <c r="K27">
        <v>1</v>
      </c>
      <c r="L27">
        <f>VLOOKUP(B27,'B '!$A$2:$K$620,11,0)</f>
        <v>36.6</v>
      </c>
    </row>
    <row r="28" spans="1:12" x14ac:dyDescent="0.25">
      <c r="A28" s="1">
        <v>22576983</v>
      </c>
      <c r="B28">
        <f>VLOOKUP(A28,'B '!$A$2:$K$620,1,0)</f>
        <v>22576983</v>
      </c>
      <c r="C28">
        <f>VLOOKUP(B28,'B '!$A$2:$K$620,2,0)</f>
        <v>46092</v>
      </c>
      <c r="D28">
        <f>VLOOKUP(B28,'B '!$A$2:$K$620,3,0)</f>
        <v>7888357</v>
      </c>
      <c r="E28">
        <f>VLOOKUP(B28,'B '!$A$2:$K$620,4,0)</f>
        <v>4026477197674</v>
      </c>
      <c r="F28" t="str">
        <f>VLOOKUP(B28,'B '!$A$2:$K$620,5,0)</f>
        <v>Lutz Mauder</v>
      </c>
      <c r="G28" t="str">
        <f>VLOOKUP(B28,'B '!$A$2:$K$620,6,0)</f>
        <v>Hartwaren</v>
      </c>
      <c r="H28" t="str">
        <f>VLOOKUP(B28,'B '!$A$2:$K$620,7,0)</f>
        <v>Outdoor</v>
      </c>
      <c r="I28" t="str">
        <f>VLOOKUP(B28,'B '!$A$2:$K$620,8,0)</f>
        <v>Trinkflasche "Pit Planke" in Blau/ Bunt - 400 ml</v>
      </c>
      <c r="J28">
        <f>VLOOKUP(B28,'B '!$A$2:$K$620,9,0)</f>
        <v>0</v>
      </c>
      <c r="K28">
        <v>1</v>
      </c>
      <c r="L28">
        <f>VLOOKUP(B28,'B '!$A$2:$K$620,11,0)</f>
        <v>10.84</v>
      </c>
    </row>
    <row r="29" spans="1:12" x14ac:dyDescent="0.25">
      <c r="A29" s="1">
        <v>10215456</v>
      </c>
      <c r="B29">
        <f>VLOOKUP(A29,'B '!$A$2:$K$620,1,0)</f>
        <v>10215456</v>
      </c>
      <c r="C29">
        <f>VLOOKUP(B29,'B '!$A$2:$K$620,2,0)</f>
        <v>21073</v>
      </c>
      <c r="D29">
        <f>VLOOKUP(B29,'B '!$A$2:$K$620,3,0)</f>
        <v>4120875</v>
      </c>
      <c r="E29">
        <f>VLOOKUP(B29,'B '!$A$2:$K$620,4,0)</f>
        <v>4004519072752</v>
      </c>
      <c r="F29" t="str">
        <f>VLOOKUP(B29,'B '!$A$2:$K$620,5,0)</f>
        <v>WESCO</v>
      </c>
      <c r="G29" t="str">
        <f>VLOOKUP(B29,'B '!$A$2:$K$620,6,0)</f>
        <v>Hartwaren</v>
      </c>
      <c r="H29" t="str">
        <f>VLOOKUP(B29,'B '!$A$2:$K$620,7,0)</f>
        <v>Gedeckter Tisch</v>
      </c>
      <c r="I29" t="str">
        <f>VLOOKUP(B29,'B '!$A$2:$K$620,8,0)</f>
        <v>Gewürzmühle "Peppy Mill" in Grün - (H)30 x Ø 7,5 cm</v>
      </c>
      <c r="J29">
        <f>VLOOKUP(B29,'B '!$A$2:$K$620,9,0)</f>
        <v>0</v>
      </c>
      <c r="K29">
        <v>1</v>
      </c>
      <c r="L29">
        <f>VLOOKUP(B29,'B '!$A$2:$K$620,11,0)</f>
        <v>55.3</v>
      </c>
    </row>
    <row r="30" spans="1:12" x14ac:dyDescent="0.25">
      <c r="A30" s="1">
        <v>27083377</v>
      </c>
      <c r="B30">
        <f>VLOOKUP(A30,'B '!$A$2:$K$620,1,0)</f>
        <v>27083377</v>
      </c>
      <c r="C30">
        <f>VLOOKUP(B30,'B '!$A$2:$K$620,2,0)</f>
        <v>48234</v>
      </c>
      <c r="D30">
        <f>VLOOKUP(B30,'B '!$A$2:$K$620,3,0)</f>
        <v>9293305</v>
      </c>
      <c r="E30">
        <f>VLOOKUP(B30,'B '!$A$2:$K$620,4,0)</f>
        <v>7391482044716</v>
      </c>
      <c r="F30" t="str">
        <f>VLOOKUP(B30,'B '!$A$2:$K$620,5,0)</f>
        <v>STAR Trading</v>
      </c>
      <c r="G30" t="str">
        <f>VLOOKUP(B30,'B '!$A$2:$K$620,6,0)</f>
        <v>Hartwaren</v>
      </c>
      <c r="H30" t="str">
        <f>VLOOKUP(B30,'B '!$A$2:$K$620,7,0)</f>
        <v>Lampen &amp; Leuchten</v>
      </c>
      <c r="I30" t="str">
        <f>VLOOKUP(B30,'B '!$A$2:$K$620,8,0)</f>
        <v>LED-Solar-Gartenstecker "Hortensia" in Violett - (H)77 cm</v>
      </c>
      <c r="J30">
        <f>VLOOKUP(B30,'B '!$A$2:$K$620,9,0)</f>
        <v>0</v>
      </c>
      <c r="K30">
        <v>1</v>
      </c>
      <c r="L30">
        <f>VLOOKUP(B30,'B '!$A$2:$K$620,11,0)</f>
        <v>36.86</v>
      </c>
    </row>
    <row r="31" spans="1:12" x14ac:dyDescent="0.25">
      <c r="A31" s="1">
        <v>21449650</v>
      </c>
      <c r="B31">
        <f>VLOOKUP(A31,'B '!$A$2:$K$620,1,0)</f>
        <v>21449650</v>
      </c>
      <c r="C31">
        <f>VLOOKUP(B31,'B '!$A$2:$K$620,2,0)</f>
        <v>42064</v>
      </c>
      <c r="D31">
        <f>VLOOKUP(B31,'B '!$A$2:$K$620,3,0)</f>
        <v>7551182</v>
      </c>
      <c r="E31">
        <f>VLOOKUP(B31,'B '!$A$2:$K$620,4,0)</f>
        <v>3121040071731</v>
      </c>
      <c r="F31" t="str">
        <f>VLOOKUP(B31,'B '!$A$2:$K$620,5,0)</f>
        <v>Tefal</v>
      </c>
      <c r="G31" t="str">
        <f>VLOOKUP(B31,'B '!$A$2:$K$620,6,0)</f>
        <v>Hartwaren</v>
      </c>
      <c r="H31" t="str">
        <f>VLOOKUP(B31,'B '!$A$2:$K$620,7,0)</f>
        <v>Technik</v>
      </c>
      <c r="I31" t="str">
        <f>VLOOKUP(B31,'B '!$A$2:$K$620,8,0)</f>
        <v>Dampfbürste "Access Steam+" in Blau/ Weiß</v>
      </c>
      <c r="J31">
        <f>VLOOKUP(B31,'B '!$A$2:$K$620,9,0)</f>
        <v>0</v>
      </c>
      <c r="K31">
        <v>1</v>
      </c>
      <c r="L31">
        <f>VLOOKUP(B31,'B '!$A$2:$K$620,11,0)</f>
        <v>119.99</v>
      </c>
    </row>
    <row r="32" spans="1:12" x14ac:dyDescent="0.25">
      <c r="A32" s="1">
        <v>28524154</v>
      </c>
      <c r="B32">
        <f>VLOOKUP(A32,'B '!$A$2:$K$620,1,0)</f>
        <v>28524154</v>
      </c>
      <c r="C32">
        <f>VLOOKUP(B32,'B '!$A$2:$K$620,2,0)</f>
        <v>51776</v>
      </c>
      <c r="D32">
        <f>VLOOKUP(B32,'B '!$A$2:$K$620,3,0)</f>
        <v>9704854</v>
      </c>
      <c r="E32">
        <f>VLOOKUP(B32,'B '!$A$2:$K$620,4,0)</f>
        <v>3301040697920</v>
      </c>
      <c r="F32" t="str">
        <f>VLOOKUP(B32,'B '!$A$2:$K$620,5,0)</f>
        <v>MGM</v>
      </c>
      <c r="G32" t="str">
        <f>VLOOKUP(B32,'B '!$A$2:$K$620,6,0)</f>
        <v>Hartwaren</v>
      </c>
      <c r="H32" t="str">
        <f>VLOOKUP(B32,'B '!$A$2:$K$620,7,0)</f>
        <v>Freizeit und Sport</v>
      </c>
      <c r="I32" t="str">
        <f>VLOOKUP(B32,'B '!$A$2:$K$620,8,0)</f>
        <v>Schwimmtier - ab 3 Jahren</v>
      </c>
      <c r="J32">
        <f>VLOOKUP(B32,'B '!$A$2:$K$620,9,0)</f>
        <v>0</v>
      </c>
      <c r="K32">
        <v>1</v>
      </c>
      <c r="L32">
        <f>VLOOKUP(B32,'B '!$A$2:$K$620,11,0)</f>
        <v>35.9</v>
      </c>
    </row>
    <row r="33" spans="1:12" x14ac:dyDescent="0.25">
      <c r="A33" s="1">
        <v>28026031</v>
      </c>
      <c r="B33">
        <f>VLOOKUP(A33,'B '!$A$2:$K$620,1,0)</f>
        <v>28026031</v>
      </c>
      <c r="C33">
        <f>VLOOKUP(B33,'B '!$A$2:$K$620,2,0)</f>
        <v>57426</v>
      </c>
      <c r="D33">
        <f>VLOOKUP(B33,'B '!$A$2:$K$620,3,0)</f>
        <v>9552808</v>
      </c>
      <c r="E33">
        <f>VLOOKUP(B33,'B '!$A$2:$K$620,4,0)</f>
        <v>7029776040112</v>
      </c>
      <c r="F33" t="str">
        <f>VLOOKUP(B33,'B '!$A$2:$K$620,5,0)</f>
        <v>Hamax</v>
      </c>
      <c r="G33" t="str">
        <f>VLOOKUP(B33,'B '!$A$2:$K$620,6,0)</f>
        <v>Hartwaren</v>
      </c>
      <c r="H33" t="str">
        <f>VLOOKUP(B33,'B '!$A$2:$K$620,7,0)</f>
        <v>Freizeit und Sport</v>
      </c>
      <c r="I33" t="str">
        <f>VLOOKUP(B33,'B '!$A$2:$K$620,8,0)</f>
        <v>Gepäckträger-Adapter für "Caress" in Grau</v>
      </c>
      <c r="J33">
        <f>VLOOKUP(B33,'B '!$A$2:$K$620,9,0)</f>
        <v>0</v>
      </c>
      <c r="K33">
        <v>1</v>
      </c>
      <c r="L33">
        <f>VLOOKUP(B33,'B '!$A$2:$K$620,11,0)</f>
        <v>44.9</v>
      </c>
    </row>
    <row r="34" spans="1:12" x14ac:dyDescent="0.25">
      <c r="A34" s="1">
        <v>20888406</v>
      </c>
      <c r="B34">
        <f>VLOOKUP(A34,'B '!$A$2:$K$620,1,0)</f>
        <v>20888406</v>
      </c>
      <c r="C34">
        <f>VLOOKUP(B34,'B '!$A$2:$K$620,2,0)</f>
        <v>43214</v>
      </c>
      <c r="D34">
        <f>VLOOKUP(B34,'B '!$A$2:$K$620,3,0)</f>
        <v>7392581</v>
      </c>
      <c r="E34">
        <f>VLOOKUP(B34,'B '!$A$2:$K$620,4,0)</f>
        <v>8004976624965</v>
      </c>
      <c r="F34" t="str">
        <f>VLOOKUP(B34,'B '!$A$2:$K$620,5,0)</f>
        <v>Trendy Kitchen by EXCÉLSA</v>
      </c>
      <c r="G34" t="str">
        <f>VLOOKUP(B34,'B '!$A$2:$K$620,6,0)</f>
        <v>Hartwaren</v>
      </c>
      <c r="H34" t="str">
        <f>VLOOKUP(B34,'B '!$A$2:$K$620,7,0)</f>
        <v>Gedeckter Tisch</v>
      </c>
      <c r="I34" t="str">
        <f>VLOOKUP(B34,'B '!$A$2:$K$620,8,0)</f>
        <v>Trendy Kitchen by EXCÉLSA Geschirr  in schwarz_weiß</v>
      </c>
      <c r="J34">
        <f>VLOOKUP(B34,'B '!$A$2:$K$620,9,0)</f>
        <v>0</v>
      </c>
      <c r="K34">
        <v>1</v>
      </c>
      <c r="L34">
        <f>VLOOKUP(B34,'B '!$A$2:$K$620,11,0)</f>
        <v>123.2</v>
      </c>
    </row>
    <row r="35" spans="1:12" x14ac:dyDescent="0.25">
      <c r="A35" s="1">
        <v>27596344</v>
      </c>
      <c r="B35">
        <f>VLOOKUP(A35,'B '!$A$2:$K$620,1,0)</f>
        <v>27596344</v>
      </c>
      <c r="C35">
        <f>VLOOKUP(B35,'B '!$A$2:$K$620,2,0)</f>
        <v>49346</v>
      </c>
      <c r="D35">
        <f>VLOOKUP(B35,'B '!$A$2:$K$620,3,0)</f>
        <v>9425212</v>
      </c>
      <c r="E35">
        <f>VLOOKUP(B35,'B '!$A$2:$K$620,4,0)</f>
        <v>3760093542647</v>
      </c>
      <c r="F35" t="str">
        <f>VLOOKUP(B35,'B '!$A$2:$K$620,5,0)</f>
        <v>lumisky</v>
      </c>
      <c r="G35" t="str">
        <f>VLOOKUP(B35,'B '!$A$2:$K$620,6,0)</f>
        <v>Hartwaren</v>
      </c>
      <c r="H35" t="str">
        <f>VLOOKUP(B35,'B '!$A$2:$K$620,7,0)</f>
        <v>Lampen &amp; Leuchten</v>
      </c>
      <c r="I35" t="str">
        <f>VLOOKUP(B35,'B '!$A$2:$K$620,8,0)</f>
        <v>LED-Außenleuchte "Kelly" in Grau - (H)39 cm</v>
      </c>
      <c r="J35">
        <f>VLOOKUP(B35,'B '!$A$2:$K$620,9,0)</f>
        <v>0</v>
      </c>
      <c r="K35">
        <v>1</v>
      </c>
      <c r="L35">
        <f>VLOOKUP(B35,'B '!$A$2:$K$620,11,0)</f>
        <v>219</v>
      </c>
    </row>
    <row r="36" spans="1:12" x14ac:dyDescent="0.25">
      <c r="A36" s="1">
        <v>29620095</v>
      </c>
      <c r="B36">
        <f>VLOOKUP(A36,'B '!$A$2:$K$620,1,0)</f>
        <v>29620095</v>
      </c>
      <c r="C36">
        <f>VLOOKUP(B36,'B '!$A$2:$K$620,2,0)</f>
        <v>61417</v>
      </c>
      <c r="D36">
        <f>VLOOKUP(B36,'B '!$A$2:$K$620,3,0)</f>
        <v>10009140</v>
      </c>
      <c r="E36">
        <f>VLOOKUP(B36,'B '!$A$2:$K$620,4,0)</f>
        <v>4008838271841</v>
      </c>
      <c r="F36" t="str">
        <f>VLOOKUP(B36,'B '!$A$2:$K$620,5,0)</f>
        <v>Wenko</v>
      </c>
      <c r="G36" t="str">
        <f>VLOOKUP(B36,'B '!$A$2:$K$620,6,0)</f>
        <v>Hartwaren</v>
      </c>
      <c r="H36" t="str">
        <f>VLOOKUP(B36,'B '!$A$2:$K$620,7,0)</f>
        <v>Haushaltswaren</v>
      </c>
      <c r="I36" t="str">
        <f>VLOOKUP(B36,'B '!$A$2:$K$620,8,0)</f>
        <v>Abtropfgestell "Basic" in Schwarz - (B)47,5 x (H)11 x (T)26,5 cm</v>
      </c>
      <c r="J36">
        <f>VLOOKUP(B36,'B '!$A$2:$K$620,9,0)</f>
        <v>0</v>
      </c>
      <c r="K36">
        <v>1</v>
      </c>
      <c r="L36">
        <f>VLOOKUP(B36,'B '!$A$2:$K$620,11,0)</f>
        <v>29.99</v>
      </c>
    </row>
    <row r="37" spans="1:12" x14ac:dyDescent="0.25">
      <c r="A37" s="1">
        <v>10562778</v>
      </c>
      <c r="B37">
        <f>VLOOKUP(A37,'B '!$A$2:$K$620,1,0)</f>
        <v>10562778</v>
      </c>
      <c r="C37">
        <f>VLOOKUP(B37,'B '!$A$2:$K$620,2,0)</f>
        <v>19765</v>
      </c>
      <c r="D37">
        <f>VLOOKUP(B37,'B '!$A$2:$K$620,3,0)</f>
        <v>4236119</v>
      </c>
      <c r="E37">
        <f>VLOOKUP(B37,'B '!$A$2:$K$620,4,0)</f>
        <v>5028420850048</v>
      </c>
      <c r="F37" t="str">
        <f>VLOOKUP(B37,'B '!$A$2:$K$620,5,0)</f>
        <v>JosephJoseph</v>
      </c>
      <c r="G37" t="str">
        <f>VLOOKUP(B37,'B '!$A$2:$K$620,6,0)</f>
        <v>Hartwaren</v>
      </c>
      <c r="H37" t="str">
        <f>VLOOKUP(B37,'B '!$A$2:$K$620,7,0)</f>
        <v>Kochen und Zubereiten</v>
      </c>
      <c r="I37" t="str">
        <f>VLOOKUP(B37,'B '!$A$2:$K$620,8,0)</f>
        <v>2tlg. Spül-Set "Palm Scrub" in Weiß/ Grün</v>
      </c>
      <c r="J37">
        <f>VLOOKUP(B37,'B '!$A$2:$K$620,9,0)</f>
        <v>0</v>
      </c>
      <c r="K37">
        <v>1</v>
      </c>
      <c r="L37">
        <f>VLOOKUP(B37,'B '!$A$2:$K$620,11,0)</f>
        <v>15.99</v>
      </c>
    </row>
    <row r="38" spans="1:12" x14ac:dyDescent="0.25">
      <c r="A38" s="1">
        <v>27596893</v>
      </c>
      <c r="B38">
        <f>VLOOKUP(A38,'B '!$A$2:$K$620,1,0)</f>
        <v>27596893</v>
      </c>
      <c r="C38">
        <f>VLOOKUP(B38,'B '!$A$2:$K$620,2,0)</f>
        <v>49346</v>
      </c>
      <c r="D38">
        <f>VLOOKUP(B38,'B '!$A$2:$K$620,3,0)</f>
        <v>9425761</v>
      </c>
      <c r="E38">
        <f>VLOOKUP(B38,'B '!$A$2:$K$620,4,0)</f>
        <v>3760093544122</v>
      </c>
      <c r="F38" t="str">
        <f>VLOOKUP(B38,'B '!$A$2:$K$620,5,0)</f>
        <v>Lumijardin</v>
      </c>
      <c r="G38" t="str">
        <f>VLOOKUP(B38,'B '!$A$2:$K$620,6,0)</f>
        <v>Hartwaren</v>
      </c>
      <c r="H38" t="str">
        <f>VLOOKUP(B38,'B '!$A$2:$K$620,7,0)</f>
        <v>Lampen &amp; Leuchten</v>
      </c>
      <c r="I38" t="str">
        <f>VLOOKUP(B38,'B '!$A$2:$K$620,8,0)</f>
        <v>2er-Set: LED-Solarleuchten "Ball" in Transparent/ Silber - (H)13 cm</v>
      </c>
      <c r="J38">
        <f>VLOOKUP(B38,'B '!$A$2:$K$620,9,0)</f>
        <v>0</v>
      </c>
      <c r="K38">
        <v>1</v>
      </c>
      <c r="L38">
        <f>VLOOKUP(B38,'B '!$A$2:$K$620,11,0)</f>
        <v>69</v>
      </c>
    </row>
    <row r="39" spans="1:12" x14ac:dyDescent="0.25">
      <c r="A39" s="1">
        <v>19040984</v>
      </c>
      <c r="B39">
        <f>VLOOKUP(A39,'B '!$A$2:$K$620,1,0)</f>
        <v>19040984</v>
      </c>
      <c r="C39">
        <f>VLOOKUP(B39,'B '!$A$2:$K$620,2,0)</f>
        <v>33738</v>
      </c>
      <c r="D39">
        <f>VLOOKUP(B39,'B '!$A$2:$K$620,3,0)</f>
        <v>6848855</v>
      </c>
      <c r="E39">
        <f>VLOOKUP(B39,'B '!$A$2:$K$620,4,0)</f>
        <v>4013833000037</v>
      </c>
      <c r="F39" t="str">
        <f>VLOOKUP(B39,'B '!$A$2:$K$620,5,0)</f>
        <v>GRUNDIG</v>
      </c>
      <c r="G39" t="str">
        <f>VLOOKUP(B39,'B '!$A$2:$K$620,6,0)</f>
        <v>Hartwaren</v>
      </c>
      <c r="H39" t="str">
        <f>VLOOKUP(B39,'B '!$A$2:$K$620,7,0)</f>
        <v>Technik</v>
      </c>
      <c r="I39" t="str">
        <f>VLOOKUP(B39,'B '!$A$2:$K$620,8,0)</f>
        <v>Hairstyler "Curl Sensation" in Taupe</v>
      </c>
      <c r="J39">
        <f>VLOOKUP(B39,'B '!$A$2:$K$620,9,0)</f>
        <v>0</v>
      </c>
      <c r="K39">
        <v>1</v>
      </c>
      <c r="L39">
        <f>VLOOKUP(B39,'B '!$A$2:$K$620,11,0)</f>
        <v>49.99</v>
      </c>
    </row>
    <row r="40" spans="1:12" x14ac:dyDescent="0.25">
      <c r="A40" s="1">
        <v>18292063</v>
      </c>
      <c r="B40">
        <f>VLOOKUP(A40,'B '!$A$2:$K$620,1,0)</f>
        <v>18292063</v>
      </c>
      <c r="C40">
        <f>VLOOKUP(B40,'B '!$A$2:$K$620,2,0)</f>
        <v>37454</v>
      </c>
      <c r="D40">
        <f>VLOOKUP(B40,'B '!$A$2:$K$620,3,0)</f>
        <v>6623464</v>
      </c>
      <c r="E40">
        <f>VLOOKUP(B40,'B '!$A$2:$K$620,4,0)</f>
        <v>8434169282533</v>
      </c>
      <c r="F40" t="str">
        <f>VLOOKUP(B40,'B '!$A$2:$K$620,5,0)</f>
        <v>Madre Selva</v>
      </c>
      <c r="G40" t="str">
        <f>VLOOKUP(B40,'B '!$A$2:$K$620,6,0)</f>
        <v>Hartwaren</v>
      </c>
      <c r="H40" t="str">
        <f>VLOOKUP(B40,'B '!$A$2:$K$620,7,0)</f>
        <v>Heimtextilien</v>
      </c>
      <c r="I40" t="str">
        <f>VLOOKUP(B40,'B '!$A$2:$K$620,8,0)</f>
        <v>3tlg. Set: Handtücher "Tierra Bella" in Bunt</v>
      </c>
      <c r="J40">
        <f>VLOOKUP(B40,'B '!$A$2:$K$620,9,0)</f>
        <v>0</v>
      </c>
      <c r="K40">
        <v>1</v>
      </c>
      <c r="L40">
        <f>VLOOKUP(B40,'B '!$A$2:$K$620,11,0)</f>
        <v>79.989999999999995</v>
      </c>
    </row>
    <row r="41" spans="1:12" x14ac:dyDescent="0.25">
      <c r="A41" s="1">
        <v>20838916</v>
      </c>
      <c r="B41">
        <f>VLOOKUP(A41,'B '!$A$2:$K$620,1,0)</f>
        <v>20838916</v>
      </c>
      <c r="C41">
        <f>VLOOKUP(B41,'B '!$A$2:$K$620,2,0)</f>
        <v>43237</v>
      </c>
      <c r="D41">
        <f>VLOOKUP(B41,'B '!$A$2:$K$620,3,0)</f>
        <v>7378834</v>
      </c>
      <c r="E41">
        <f>VLOOKUP(B41,'B '!$A$2:$K$620,4,0)</f>
        <v>8852310610101</v>
      </c>
      <c r="F41" t="str">
        <f>VLOOKUP(B41,'B '!$A$2:$K$620,5,0)</f>
        <v>Cotton Ball Lights</v>
      </c>
      <c r="G41" t="str">
        <f>VLOOKUP(B41,'B '!$A$2:$K$620,6,0)</f>
        <v>Hartwaren</v>
      </c>
      <c r="H41" t="str">
        <f>VLOOKUP(B41,'B '!$A$2:$K$620,7,0)</f>
        <v>Lampen &amp; Leuchten</v>
      </c>
      <c r="I41" t="str">
        <f>VLOOKUP(B41,'B '!$A$2:$K$620,8,0)</f>
        <v>Leuchtgirlande in Rosa/ Grün/ Creme - (L)378 cm</v>
      </c>
      <c r="J41">
        <f>VLOOKUP(B41,'B '!$A$2:$K$620,9,0)</f>
        <v>0</v>
      </c>
      <c r="K41">
        <v>1</v>
      </c>
      <c r="L41">
        <f>VLOOKUP(B41,'B '!$A$2:$K$620,11,0)</f>
        <v>29.95</v>
      </c>
    </row>
    <row r="42" spans="1:12" x14ac:dyDescent="0.25">
      <c r="A42" s="1">
        <v>26630016</v>
      </c>
      <c r="B42">
        <f>VLOOKUP(A42,'B '!$A$2:$K$620,1,0)</f>
        <v>26630016</v>
      </c>
      <c r="C42">
        <f>VLOOKUP(B42,'B '!$A$2:$K$620,2,0)</f>
        <v>53867</v>
      </c>
      <c r="D42">
        <f>VLOOKUP(B42,'B '!$A$2:$K$620,3,0)</f>
        <v>9145275</v>
      </c>
      <c r="E42">
        <f>VLOOKUP(B42,'B '!$A$2:$K$620,4,0)</f>
        <v>8719023382247</v>
      </c>
      <c r="F42" t="str">
        <f>VLOOKUP(B42,'B '!$A$2:$K$620,5,0)</f>
        <v>Walra</v>
      </c>
      <c r="G42" t="str">
        <f>VLOOKUP(B42,'B '!$A$2:$K$620,6,0)</f>
        <v>Hartwaren</v>
      </c>
      <c r="H42" t="str">
        <f>VLOOKUP(B42,'B '!$A$2:$K$620,7,0)</f>
        <v>Heimtextilien</v>
      </c>
      <c r="I42" t="str">
        <f>VLOOKUP(B42,'B '!$A$2:$K$620,8,0)</f>
        <v>Renforcé-Bettwäsche-Set "Soft Structure" in Rosa</v>
      </c>
      <c r="J42" t="str">
        <f>VLOOKUP(B42,'B '!$A$2:$K$620,9,0)</f>
        <v>135x200 cm</v>
      </c>
      <c r="K42">
        <v>1</v>
      </c>
      <c r="L42">
        <f>VLOOKUP(B42,'B '!$A$2:$K$620,11,0)</f>
        <v>39.950000000000003</v>
      </c>
    </row>
    <row r="43" spans="1:12" x14ac:dyDescent="0.25">
      <c r="A43" s="1">
        <v>22217136</v>
      </c>
      <c r="B43">
        <f>VLOOKUP(A43,'B '!$A$2:$K$620,1,0)</f>
        <v>22217136</v>
      </c>
      <c r="C43">
        <f>VLOOKUP(B43,'B '!$A$2:$K$620,2,0)</f>
        <v>42329</v>
      </c>
      <c r="D43">
        <f>VLOOKUP(B43,'B '!$A$2:$K$620,3,0)</f>
        <v>7777575</v>
      </c>
      <c r="E43">
        <f>VLOOKUP(B43,'B '!$A$2:$K$620,4,0)</f>
        <v>5415231244522</v>
      </c>
      <c r="F43" t="str">
        <f>VLOOKUP(B43,'B '!$A$2:$K$620,5,0)</f>
        <v>Ambiance</v>
      </c>
      <c r="G43" t="str">
        <f>VLOOKUP(B43,'B '!$A$2:$K$620,6,0)</f>
        <v>Hartwaren</v>
      </c>
      <c r="H43" t="str">
        <f>VLOOKUP(B43,'B '!$A$2:$K$620,7,0)</f>
        <v>Deko</v>
      </c>
      <c r="I43" t="str">
        <f>VLOOKUP(B43,'B '!$A$2:$K$620,8,0)</f>
        <v>Wandtattoo-Messlatte "Kidmeter"</v>
      </c>
      <c r="J43">
        <f>VLOOKUP(B43,'B '!$A$2:$K$620,9,0)</f>
        <v>0</v>
      </c>
      <c r="K43">
        <v>1</v>
      </c>
      <c r="L43">
        <f>VLOOKUP(B43,'B '!$A$2:$K$620,11,0)</f>
        <v>29</v>
      </c>
    </row>
    <row r="44" spans="1:12" x14ac:dyDescent="0.25">
      <c r="A44" s="1">
        <v>21559553</v>
      </c>
      <c r="B44">
        <f>VLOOKUP(A44,'B '!$A$2:$K$620,1,0)</f>
        <v>21559553</v>
      </c>
      <c r="C44">
        <f>VLOOKUP(B44,'B '!$A$2:$K$620,2,0)</f>
        <v>42543</v>
      </c>
      <c r="D44">
        <f>VLOOKUP(B44,'B '!$A$2:$K$620,3,0)</f>
        <v>7583870</v>
      </c>
      <c r="E44">
        <f>VLOOKUP(B44,'B '!$A$2:$K$620,4,0)</f>
        <v>5413821077536</v>
      </c>
      <c r="F44" t="str">
        <f>VLOOKUP(B44,'B '!$A$2:$K$620,5,0)</f>
        <v>BergHOFF</v>
      </c>
      <c r="G44" t="str">
        <f>VLOOKUP(B44,'B '!$A$2:$K$620,6,0)</f>
        <v>Hartwaren</v>
      </c>
      <c r="H44" t="str">
        <f>VLOOKUP(B44,'B '!$A$2:$K$620,7,0)</f>
        <v>Aufbewahren &amp; Servieren</v>
      </c>
      <c r="I44" t="str">
        <f>VLOOKUP(B44,'B '!$A$2:$K$620,8,0)</f>
        <v>5tlg.Set: Vorratsdosen in Grün</v>
      </c>
      <c r="J44">
        <f>VLOOKUP(B44,'B '!$A$2:$K$620,9,0)</f>
        <v>0</v>
      </c>
      <c r="K44">
        <v>1</v>
      </c>
      <c r="L44">
        <f>VLOOKUP(B44,'B '!$A$2:$K$620,11,0)</f>
        <v>55.95</v>
      </c>
    </row>
    <row r="45" spans="1:12" x14ac:dyDescent="0.25">
      <c r="A45" s="1">
        <v>21564754</v>
      </c>
      <c r="B45">
        <f>VLOOKUP(A45,'B '!$A$2:$K$620,1,0)</f>
        <v>21564754</v>
      </c>
      <c r="C45">
        <f>VLOOKUP(B45,'B '!$A$2:$K$620,2,0)</f>
        <v>42074</v>
      </c>
      <c r="D45">
        <f>VLOOKUP(B45,'B '!$A$2:$K$620,3,0)</f>
        <v>7585114</v>
      </c>
      <c r="E45">
        <f>VLOOKUP(B45,'B '!$A$2:$K$620,4,0)</f>
        <v>3760093542128</v>
      </c>
      <c r="F45" t="str">
        <f>VLOOKUP(B45,'B '!$A$2:$K$620,5,0)</f>
        <v>Lumijardin</v>
      </c>
      <c r="G45" t="str">
        <f>VLOOKUP(B45,'B '!$A$2:$K$620,6,0)</f>
        <v>Hartwaren</v>
      </c>
      <c r="H45" t="str">
        <f>VLOOKUP(B45,'B '!$A$2:$K$620,7,0)</f>
        <v>Lampen &amp; Leuchten</v>
      </c>
      <c r="I45" t="str">
        <f>VLOOKUP(B45,'B '!$A$2:$K$620,8,0)</f>
        <v>LED-Solar-Lichtergirlande "Fantasy Star" in Warmweiß - (L)515 cm</v>
      </c>
      <c r="J45">
        <f>VLOOKUP(B45,'B '!$A$2:$K$620,9,0)</f>
        <v>0</v>
      </c>
      <c r="K45">
        <v>1</v>
      </c>
      <c r="L45">
        <f>VLOOKUP(B45,'B '!$A$2:$K$620,11,0)</f>
        <v>25.5</v>
      </c>
    </row>
    <row r="46" spans="1:12" x14ac:dyDescent="0.25">
      <c r="A46" s="1">
        <v>26338622</v>
      </c>
      <c r="B46">
        <f>VLOOKUP(A46,'B '!$A$2:$K$620,1,0)</f>
        <v>26338622</v>
      </c>
      <c r="C46">
        <f>VLOOKUP(B46,'B '!$A$2:$K$620,2,0)</f>
        <v>51896</v>
      </c>
      <c r="D46">
        <f>VLOOKUP(B46,'B '!$A$2:$K$620,3,0)</f>
        <v>9030584</v>
      </c>
      <c r="E46">
        <f>VLOOKUP(B46,'B '!$A$2:$K$620,4,0)</f>
        <v>4260307096021</v>
      </c>
      <c r="F46" t="str">
        <f>VLOOKUP(B46,'B '!$A$2:$K$620,5,0)</f>
        <v>SUNNYSUE</v>
      </c>
      <c r="G46" t="str">
        <f>VLOOKUP(B46,'B '!$A$2:$K$620,6,0)</f>
        <v>Hartwaren</v>
      </c>
      <c r="H46" t="str">
        <f>VLOOKUP(B46,'B '!$A$2:$K$620,7,0)</f>
        <v>Kreativbedarf &amp; DIY</v>
      </c>
      <c r="I46" t="str">
        <f>VLOOKUP(B46,'B '!$A$2:$K$620,8,0)</f>
        <v>6er-Set: Bausatz "Osterkörbchen" - ab 3 Jahren</v>
      </c>
      <c r="J46">
        <f>VLOOKUP(B46,'B '!$A$2:$K$620,9,0)</f>
        <v>0</v>
      </c>
      <c r="K46">
        <v>1</v>
      </c>
      <c r="L46">
        <f>VLOOKUP(B46,'B '!$A$2:$K$620,11,0)</f>
        <v>6.95</v>
      </c>
    </row>
    <row r="47" spans="1:12" x14ac:dyDescent="0.25">
      <c r="A47" s="1">
        <v>29620095</v>
      </c>
      <c r="B47">
        <f>VLOOKUP(A47,'B '!$A$2:$K$620,1,0)</f>
        <v>29620095</v>
      </c>
      <c r="C47">
        <f>VLOOKUP(B47,'B '!$A$2:$K$620,2,0)</f>
        <v>61417</v>
      </c>
      <c r="D47">
        <f>VLOOKUP(B47,'B '!$A$2:$K$620,3,0)</f>
        <v>10009140</v>
      </c>
      <c r="E47">
        <f>VLOOKUP(B47,'B '!$A$2:$K$620,4,0)</f>
        <v>4008838271841</v>
      </c>
      <c r="F47" t="str">
        <f>VLOOKUP(B47,'B '!$A$2:$K$620,5,0)</f>
        <v>Wenko</v>
      </c>
      <c r="G47" t="str">
        <f>VLOOKUP(B47,'B '!$A$2:$K$620,6,0)</f>
        <v>Hartwaren</v>
      </c>
      <c r="H47" t="str">
        <f>VLOOKUP(B47,'B '!$A$2:$K$620,7,0)</f>
        <v>Haushaltswaren</v>
      </c>
      <c r="I47" t="str">
        <f>VLOOKUP(B47,'B '!$A$2:$K$620,8,0)</f>
        <v>Abtropfgestell "Basic" in Schwarz - (B)47,5 x (H)11 x (T)26,5 cm</v>
      </c>
      <c r="J47">
        <f>VLOOKUP(B47,'B '!$A$2:$K$620,9,0)</f>
        <v>0</v>
      </c>
      <c r="K47">
        <v>1</v>
      </c>
      <c r="L47">
        <f>VLOOKUP(B47,'B '!$A$2:$K$620,11,0)</f>
        <v>29.99</v>
      </c>
    </row>
    <row r="48" spans="1:12" x14ac:dyDescent="0.25">
      <c r="A48" s="1">
        <v>14941686</v>
      </c>
      <c r="B48">
        <f>VLOOKUP(A48,'B '!$A$2:$K$620,1,0)</f>
        <v>14941686</v>
      </c>
      <c r="C48">
        <f>VLOOKUP(B48,'B '!$A$2:$K$620,2,0)</f>
        <v>27975</v>
      </c>
      <c r="D48">
        <f>VLOOKUP(B48,'B '!$A$2:$K$620,3,0)</f>
        <v>5616510</v>
      </c>
      <c r="E48">
        <f>VLOOKUP(B48,'B '!$A$2:$K$620,4,0)</f>
        <v>3121040062753</v>
      </c>
      <c r="F48" t="str">
        <f>VLOOKUP(B48,'B '!$A$2:$K$620,5,0)</f>
        <v>Rowenta</v>
      </c>
      <c r="G48" t="str">
        <f>VLOOKUP(B48,'B '!$A$2:$K$620,6,0)</f>
        <v>Hartwaren</v>
      </c>
      <c r="H48" t="str">
        <f>VLOOKUP(B48,'B '!$A$2:$K$620,7,0)</f>
        <v>Technik</v>
      </c>
      <c r="I48" t="str">
        <f>VLOOKUP(B48,'B '!$A$2:$K$620,8,0)</f>
        <v>Warmluftbürste "Activ Volume &amp; Shine" in Lila</v>
      </c>
      <c r="J48">
        <f>VLOOKUP(B48,'B '!$A$2:$K$620,9,0)</f>
        <v>0</v>
      </c>
      <c r="K48">
        <v>1</v>
      </c>
      <c r="L48">
        <f>VLOOKUP(B48,'B '!$A$2:$K$620,11,0)</f>
        <v>74.989999999999995</v>
      </c>
    </row>
    <row r="49" spans="1:12" x14ac:dyDescent="0.25">
      <c r="A49" s="1">
        <v>10445858</v>
      </c>
      <c r="B49">
        <f>VLOOKUP(A49,'B '!$A$2:$K$620,1,0)</f>
        <v>10445858</v>
      </c>
      <c r="C49">
        <f>VLOOKUP(B49,'B '!$A$2:$K$620,2,0)</f>
        <v>20731</v>
      </c>
      <c r="D49">
        <f>VLOOKUP(B49,'B '!$A$2:$K$620,3,0)</f>
        <v>4195181</v>
      </c>
      <c r="E49">
        <f>VLOOKUP(B49,'B '!$A$2:$K$620,4,0)</f>
        <v>4020972026507</v>
      </c>
      <c r="F49" t="str">
        <f>VLOOKUP(B49,'B '!$A$2:$K$620,5,0)</f>
        <v>small foot</v>
      </c>
      <c r="G49" t="str">
        <f>VLOOKUP(B49,'B '!$A$2:$K$620,6,0)</f>
        <v>Hartwaren</v>
      </c>
      <c r="H49" t="str">
        <f>VLOOKUP(B49,'B '!$A$2:$K$620,7,0)</f>
        <v>Spielwaren</v>
      </c>
      <c r="I49" t="str">
        <f>VLOOKUP(B49,'B '!$A$2:$K$620,8,0)</f>
        <v>Ferngesteuerter Helikopter - ab 8 Jahren</v>
      </c>
      <c r="J49">
        <f>VLOOKUP(B49,'B '!$A$2:$K$620,9,0)</f>
        <v>0</v>
      </c>
      <c r="K49">
        <v>1</v>
      </c>
      <c r="L49">
        <f>VLOOKUP(B49,'B '!$A$2:$K$620,11,0)</f>
        <v>24.99</v>
      </c>
    </row>
    <row r="50" spans="1:12" x14ac:dyDescent="0.25">
      <c r="A50" s="1">
        <v>10445858</v>
      </c>
      <c r="B50">
        <f>VLOOKUP(A50,'B '!$A$2:$K$620,1,0)</f>
        <v>10445858</v>
      </c>
      <c r="C50">
        <f>VLOOKUP(B50,'B '!$A$2:$K$620,2,0)</f>
        <v>20731</v>
      </c>
      <c r="D50">
        <f>VLOOKUP(B50,'B '!$A$2:$K$620,3,0)</f>
        <v>4195181</v>
      </c>
      <c r="E50">
        <f>VLOOKUP(B50,'B '!$A$2:$K$620,4,0)</f>
        <v>4020972026507</v>
      </c>
      <c r="F50" t="str">
        <f>VLOOKUP(B50,'B '!$A$2:$K$620,5,0)</f>
        <v>small foot</v>
      </c>
      <c r="G50" t="str">
        <f>VLOOKUP(B50,'B '!$A$2:$K$620,6,0)</f>
        <v>Hartwaren</v>
      </c>
      <c r="H50" t="str">
        <f>VLOOKUP(B50,'B '!$A$2:$K$620,7,0)</f>
        <v>Spielwaren</v>
      </c>
      <c r="I50" t="str">
        <f>VLOOKUP(B50,'B '!$A$2:$K$620,8,0)</f>
        <v>Ferngesteuerter Helikopter - ab 8 Jahren</v>
      </c>
      <c r="J50">
        <f>VLOOKUP(B50,'B '!$A$2:$K$620,9,0)</f>
        <v>0</v>
      </c>
      <c r="K50">
        <v>1</v>
      </c>
      <c r="L50">
        <f>VLOOKUP(B50,'B '!$A$2:$K$620,11,0)</f>
        <v>24.99</v>
      </c>
    </row>
    <row r="51" spans="1:12" x14ac:dyDescent="0.25">
      <c r="A51" s="1">
        <v>21564785</v>
      </c>
      <c r="B51">
        <f>VLOOKUP(A51,'B '!$A$2:$K$620,1,0)</f>
        <v>21564785</v>
      </c>
      <c r="C51">
        <f>VLOOKUP(B51,'B '!$A$2:$K$620,2,0)</f>
        <v>42074</v>
      </c>
      <c r="D51">
        <f>VLOOKUP(B51,'B '!$A$2:$K$620,3,0)</f>
        <v>7585145</v>
      </c>
      <c r="E51">
        <f>VLOOKUP(B51,'B '!$A$2:$K$620,4,0)</f>
        <v>3760093541923</v>
      </c>
      <c r="F51" t="str">
        <f>VLOOKUP(B51,'B '!$A$2:$K$620,5,0)</f>
        <v>Lumijardin</v>
      </c>
      <c r="G51" t="str">
        <f>VLOOKUP(B51,'B '!$A$2:$K$620,6,0)</f>
        <v>Hartwaren</v>
      </c>
      <c r="H51" t="str">
        <f>VLOOKUP(B51,'B '!$A$2:$K$620,7,0)</f>
        <v>Lampen &amp; Leuchten</v>
      </c>
      <c r="I51" t="str">
        <f>VLOOKUP(B51,'B '!$A$2:$K$620,8,0)</f>
        <v>LED-Solar-Dekoleuchte "Solenzara" in Weiß- (H)6 x Ø 5 cm</v>
      </c>
      <c r="J51">
        <f>VLOOKUP(B51,'B '!$A$2:$K$620,9,0)</f>
        <v>0</v>
      </c>
      <c r="K51">
        <v>1</v>
      </c>
      <c r="L51">
        <f>VLOOKUP(B51,'B '!$A$2:$K$620,11,0)</f>
        <v>24</v>
      </c>
    </row>
    <row r="52" spans="1:12" x14ac:dyDescent="0.25">
      <c r="A52" s="1">
        <v>15426206</v>
      </c>
      <c r="B52">
        <f>VLOOKUP(A52,'B '!$A$2:$K$620,1,0)</f>
        <v>15426206</v>
      </c>
      <c r="C52">
        <f>VLOOKUP(B52,'B '!$A$2:$K$620,2,0)</f>
        <v>28292</v>
      </c>
      <c r="D52">
        <f>VLOOKUP(B52,'B '!$A$2:$K$620,3,0)</f>
        <v>5771866</v>
      </c>
      <c r="E52">
        <f>VLOOKUP(B52,'B '!$A$2:$K$620,4,0)</f>
        <v>9007371172139</v>
      </c>
      <c r="F52" t="str">
        <f>VLOOKUP(B52,'B '!$A$2:$K$620,5,0)</f>
        <v>Globo lighting</v>
      </c>
      <c r="G52" t="str">
        <f>VLOOKUP(B52,'B '!$A$2:$K$620,6,0)</f>
        <v>Hartwaren</v>
      </c>
      <c r="H52" t="str">
        <f>VLOOKUP(B52,'B '!$A$2:$K$620,7,0)</f>
        <v>Lampen &amp; Leuchten</v>
      </c>
      <c r="I52" t="str">
        <f>VLOOKUP(B52,'B '!$A$2:$K$620,8,0)</f>
        <v>LED-Solar-Gartenstecker in Silber/ Weiß - (H)43 cm</v>
      </c>
      <c r="J52">
        <f>VLOOKUP(B52,'B '!$A$2:$K$620,9,0)</f>
        <v>0</v>
      </c>
      <c r="K52">
        <v>1</v>
      </c>
      <c r="L52">
        <f>VLOOKUP(B52,'B '!$A$2:$K$620,11,0)</f>
        <v>12.99</v>
      </c>
    </row>
    <row r="53" spans="1:12" x14ac:dyDescent="0.25">
      <c r="A53" s="1">
        <v>24949856</v>
      </c>
      <c r="B53">
        <f>VLOOKUP(A53,'B '!$A$2:$K$620,1,0)</f>
        <v>24949856</v>
      </c>
      <c r="C53">
        <f>VLOOKUP(B53,'B '!$A$2:$K$620,2,0)</f>
        <v>48492</v>
      </c>
      <c r="D53">
        <f>VLOOKUP(B53,'B '!$A$2:$K$620,3,0)</f>
        <v>8614226</v>
      </c>
      <c r="E53">
        <f>VLOOKUP(B53,'B '!$A$2:$K$620,4,0)</f>
        <v>3760293962085</v>
      </c>
      <c r="F53" t="str">
        <f>VLOOKUP(B53,'B '!$A$2:$K$620,5,0)</f>
        <v>Björn</v>
      </c>
      <c r="G53" t="str">
        <f>VLOOKUP(B53,'B '!$A$2:$K$620,6,0)</f>
        <v>Hartwaren</v>
      </c>
      <c r="H53" t="str">
        <f>VLOOKUP(B53,'B '!$A$2:$K$620,7,0)</f>
        <v>Gedeckter Tisch</v>
      </c>
      <c r="I53" t="str">
        <f>VLOOKUP(B53,'B '!$A$2:$K$620,8,0)</f>
        <v>Salatbesteck "Pastel Jungle" in Natur/ Hellblau - (L)31 x (B)7 cm</v>
      </c>
      <c r="J53">
        <f>VLOOKUP(B53,'B '!$A$2:$K$620,9,0)</f>
        <v>0</v>
      </c>
      <c r="K53">
        <v>1</v>
      </c>
      <c r="L53">
        <f>VLOOKUP(B53,'B '!$A$2:$K$620,11,0)</f>
        <v>49.9</v>
      </c>
    </row>
    <row r="54" spans="1:12" x14ac:dyDescent="0.25">
      <c r="A54" s="1">
        <v>21475825</v>
      </c>
      <c r="B54">
        <f>VLOOKUP(A54,'B '!$A$2:$K$620,1,0)</f>
        <v>21475825</v>
      </c>
      <c r="C54">
        <f>VLOOKUP(B54,'B '!$A$2:$K$620,2,0)</f>
        <v>45502</v>
      </c>
      <c r="D54">
        <f>VLOOKUP(B54,'B '!$A$2:$K$620,3,0)</f>
        <v>7558797</v>
      </c>
      <c r="E54">
        <f>VLOOKUP(B54,'B '!$A$2:$K$620,4,0)</f>
        <v>3760293960166</v>
      </c>
      <c r="F54" t="str">
        <f>VLOOKUP(B54,'B '!$A$2:$K$620,5,0)</f>
        <v>Björn</v>
      </c>
      <c r="G54" t="str">
        <f>VLOOKUP(B54,'B '!$A$2:$K$620,6,0)</f>
        <v>Hartwaren</v>
      </c>
      <c r="H54" t="str">
        <f>VLOOKUP(B54,'B '!$A$2:$K$620,7,0)</f>
        <v>Gedeckter Tisch</v>
      </c>
      <c r="I54" t="str">
        <f>VLOOKUP(B54,'B '!$A$2:$K$620,8,0)</f>
        <v>Salatbesteck "Dark Square" in Natur/ Dunkelblau - (L)31 x (B)7 cm</v>
      </c>
      <c r="J54">
        <f>VLOOKUP(B54,'B '!$A$2:$K$620,9,0)</f>
        <v>0</v>
      </c>
      <c r="K54">
        <v>1</v>
      </c>
      <c r="L54">
        <f>VLOOKUP(B54,'B '!$A$2:$K$620,11,0)</f>
        <v>49.9</v>
      </c>
    </row>
    <row r="55" spans="1:12" x14ac:dyDescent="0.25">
      <c r="A55" s="1">
        <v>12452447</v>
      </c>
      <c r="B55">
        <f>VLOOKUP(A55,'B '!$A$2:$K$620,1,0)</f>
        <v>12452447</v>
      </c>
      <c r="C55">
        <f>VLOOKUP(B55,'B '!$A$2:$K$620,2,0)</f>
        <v>22927</v>
      </c>
      <c r="D55">
        <f>VLOOKUP(B55,'B '!$A$2:$K$620,3,0)</f>
        <v>4797816</v>
      </c>
      <c r="E55">
        <f>VLOOKUP(B55,'B '!$A$2:$K$620,4,0)</f>
        <v>4020606975454</v>
      </c>
      <c r="F55" t="str">
        <f>VLOOKUP(B55,'B '!$A$2:$K$620,5,0)</f>
        <v>Boltze</v>
      </c>
      <c r="G55" t="str">
        <f>VLOOKUP(B55,'B '!$A$2:$K$620,6,0)</f>
        <v>Hartwaren</v>
      </c>
      <c r="H55" t="str">
        <f>VLOOKUP(B55,'B '!$A$2:$K$620,7,0)</f>
        <v>Deko</v>
      </c>
      <c r="I55" t="str">
        <f>VLOOKUP(B55,'B '!$A$2:$K$620,8,0)</f>
        <v>Laterne "Farol" in Weiß - (H)20 cm</v>
      </c>
      <c r="J55">
        <f>VLOOKUP(B55,'B '!$A$2:$K$620,9,0)</f>
        <v>0</v>
      </c>
      <c r="K55">
        <v>1</v>
      </c>
      <c r="L55">
        <f>VLOOKUP(B55,'B '!$A$2:$K$620,11,0)</f>
        <v>12.99</v>
      </c>
    </row>
    <row r="56" spans="1:12" x14ac:dyDescent="0.25">
      <c r="A56" s="1">
        <v>13447086</v>
      </c>
      <c r="B56">
        <f>VLOOKUP(A56,'B '!$A$2:$K$620,1,0)</f>
        <v>13447086</v>
      </c>
      <c r="C56">
        <f>VLOOKUP(B56,'B '!$A$2:$K$620,2,0)</f>
        <v>25834</v>
      </c>
      <c r="D56">
        <f>VLOOKUP(B56,'B '!$A$2:$K$620,3,0)</f>
        <v>5123447</v>
      </c>
      <c r="E56">
        <f>VLOOKUP(B56,'B '!$A$2:$K$620,4,0)</f>
        <v>4002541379689</v>
      </c>
      <c r="F56" t="str">
        <f>VLOOKUP(B56,'B '!$A$2:$K$620,5,0)</f>
        <v>Montana</v>
      </c>
      <c r="G56" t="str">
        <f>VLOOKUP(B56,'B '!$A$2:$K$620,6,0)</f>
        <v>Hartwaren</v>
      </c>
      <c r="H56" t="str">
        <f>VLOOKUP(B56,'B '!$A$2:$K$620,7,0)</f>
        <v>Gedeckter Tisch</v>
      </c>
      <c r="I56" t="str">
        <f>VLOOKUP(B56,'B '!$A$2:$K$620,8,0)</f>
        <v>6er-Set: Rotweingläser "Avalon" - 330 ml</v>
      </c>
      <c r="J56">
        <f>VLOOKUP(B56,'B '!$A$2:$K$620,9,0)</f>
        <v>0</v>
      </c>
      <c r="K56">
        <v>1</v>
      </c>
      <c r="L56">
        <f>VLOOKUP(B56,'B '!$A$2:$K$620,11,0)</f>
        <v>41.94</v>
      </c>
    </row>
    <row r="57" spans="1:12" x14ac:dyDescent="0.25">
      <c r="A57" s="1">
        <v>21475823</v>
      </c>
      <c r="B57">
        <f>VLOOKUP(A57,'B '!$A$2:$K$620,1,0)</f>
        <v>21475823</v>
      </c>
      <c r="C57">
        <f>VLOOKUP(B57,'B '!$A$2:$K$620,2,0)</f>
        <v>45502</v>
      </c>
      <c r="D57">
        <f>VLOOKUP(B57,'B '!$A$2:$K$620,3,0)</f>
        <v>7558795</v>
      </c>
      <c r="E57">
        <f>VLOOKUP(B57,'B '!$A$2:$K$620,4,0)</f>
        <v>3760293960142</v>
      </c>
      <c r="F57" t="str">
        <f>VLOOKUP(B57,'B '!$A$2:$K$620,5,0)</f>
        <v>Björn</v>
      </c>
      <c r="G57" t="str">
        <f>VLOOKUP(B57,'B '!$A$2:$K$620,6,0)</f>
        <v>Hartwaren</v>
      </c>
      <c r="H57" t="str">
        <f>VLOOKUP(B57,'B '!$A$2:$K$620,7,0)</f>
        <v>Aufbewahren &amp; Servieren</v>
      </c>
      <c r="I57" t="str">
        <f>VLOOKUP(B57,'B '!$A$2:$K$620,8,0)</f>
        <v>Salatschüssel "Color Swirl" in Natur/ Hellblau - Ø 30 cm</v>
      </c>
      <c r="J57">
        <f>VLOOKUP(B57,'B '!$A$2:$K$620,9,0)</f>
        <v>0</v>
      </c>
      <c r="K57">
        <v>1</v>
      </c>
      <c r="L57">
        <f>VLOOKUP(B57,'B '!$A$2:$K$620,11,0)</f>
        <v>99.9</v>
      </c>
    </row>
    <row r="58" spans="1:12" x14ac:dyDescent="0.25">
      <c r="A58" s="1">
        <v>27596773</v>
      </c>
      <c r="B58">
        <f>VLOOKUP(A58,'B '!$A$2:$K$620,1,0)</f>
        <v>27596773</v>
      </c>
      <c r="C58">
        <f>VLOOKUP(B58,'B '!$A$2:$K$620,2,0)</f>
        <v>49346</v>
      </c>
      <c r="D58">
        <f>VLOOKUP(B58,'B '!$A$2:$K$620,3,0)</f>
        <v>9425641</v>
      </c>
      <c r="E58">
        <f>VLOOKUP(B58,'B '!$A$2:$K$620,4,0)</f>
        <v>3760093543583</v>
      </c>
      <c r="F58" t="str">
        <f>VLOOKUP(B58,'B '!$A$2:$K$620,5,0)</f>
        <v>Lumijardin</v>
      </c>
      <c r="G58" t="str">
        <f>VLOOKUP(B58,'B '!$A$2:$K$620,6,0)</f>
        <v>Hartwaren</v>
      </c>
      <c r="H58" t="str">
        <f>VLOOKUP(B58,'B '!$A$2:$K$620,7,0)</f>
        <v>Lampen &amp; Leuchten</v>
      </c>
      <c r="I58" t="str">
        <f>VLOOKUP(B58,'B '!$A$2:$K$620,8,0)</f>
        <v>LED-Solar-Gartenstecker "Pick Vinty" in Gold - (H)85 cm</v>
      </c>
      <c r="J58">
        <f>VLOOKUP(B58,'B '!$A$2:$K$620,9,0)</f>
        <v>0</v>
      </c>
      <c r="K58">
        <v>1</v>
      </c>
      <c r="L58">
        <f>VLOOKUP(B58,'B '!$A$2:$K$620,11,0)</f>
        <v>49</v>
      </c>
    </row>
    <row r="59" spans="1:12" x14ac:dyDescent="0.25">
      <c r="A59" s="1">
        <v>28329751</v>
      </c>
      <c r="B59">
        <f>VLOOKUP(A59,'B '!$A$2:$K$620,1,0)</f>
        <v>28329751</v>
      </c>
      <c r="C59">
        <f>VLOOKUP(B59,'B '!$A$2:$K$620,2,0)</f>
        <v>51695</v>
      </c>
      <c r="D59">
        <f>VLOOKUP(B59,'B '!$A$2:$K$620,3,0)</f>
        <v>9640252</v>
      </c>
      <c r="E59">
        <f>VLOOKUP(B59,'B '!$A$2:$K$620,4,0)</f>
        <v>5708748104053</v>
      </c>
      <c r="F59" t="str">
        <f>VLOOKUP(B59,'B '!$A$2:$K$620,5,0)</f>
        <v>Steel-Function</v>
      </c>
      <c r="G59" t="str">
        <f>VLOOKUP(B59,'B '!$A$2:$K$620,6,0)</f>
        <v>Hartwaren</v>
      </c>
      <c r="H59" t="str">
        <f>VLOOKUP(B59,'B '!$A$2:$K$620,7,0)</f>
        <v>Gedeckter Tisch</v>
      </c>
      <c r="I59" t="str">
        <f>VLOOKUP(B59,'B '!$A$2:$K$620,8,0)</f>
        <v>Edelstahl-Krug - 1,5 l</v>
      </c>
      <c r="J59">
        <f>VLOOKUP(B59,'B '!$A$2:$K$620,9,0)</f>
        <v>0</v>
      </c>
      <c r="K59">
        <v>1</v>
      </c>
      <c r="L59">
        <f>VLOOKUP(B59,'B '!$A$2:$K$620,11,0)</f>
        <v>49</v>
      </c>
    </row>
    <row r="60" spans="1:12" x14ac:dyDescent="0.25">
      <c r="A60" s="1">
        <v>8365252</v>
      </c>
      <c r="B60">
        <f>VLOOKUP(A60,'B '!$A$2:$K$620,1,0)</f>
        <v>8365252</v>
      </c>
      <c r="C60">
        <f>VLOOKUP(B60,'B '!$A$2:$K$620,2,0)</f>
        <v>18214</v>
      </c>
      <c r="D60">
        <f>VLOOKUP(B60,'B '!$A$2:$K$620,3,0)</f>
        <v>3571322</v>
      </c>
      <c r="E60">
        <f>VLOOKUP(B60,'B '!$A$2:$K$620,4,0)</f>
        <v>4004353175510</v>
      </c>
      <c r="F60" t="str">
        <f>VLOOKUP(B60,'B '!$A$2:$K$620,5,0)</f>
        <v>Brilliant</v>
      </c>
      <c r="G60" t="str">
        <f>VLOOKUP(B60,'B '!$A$2:$K$620,6,0)</f>
        <v>Hartwaren</v>
      </c>
      <c r="H60" t="str">
        <f>VLOOKUP(B60,'B '!$A$2:$K$620,7,0)</f>
        <v>Lampen &amp; Leuchten</v>
      </c>
      <c r="I60" t="str">
        <f>VLOOKUP(B60,'B '!$A$2:$K$620,8,0)</f>
        <v>LED-Klemmleuchte "Anthony" - EEK E (A bis G) - (H)38 cm</v>
      </c>
      <c r="J60">
        <f>VLOOKUP(B60,'B '!$A$2:$K$620,9,0)</f>
        <v>0</v>
      </c>
      <c r="K60">
        <v>1</v>
      </c>
      <c r="L60">
        <f>VLOOKUP(B60,'B '!$A$2:$K$620,11,0)</f>
        <v>29.99</v>
      </c>
    </row>
    <row r="61" spans="1:12" x14ac:dyDescent="0.25">
      <c r="A61" s="1">
        <v>17842527</v>
      </c>
      <c r="B61">
        <f>VLOOKUP(A61,'B '!$A$2:$K$620,1,0)</f>
        <v>17842527</v>
      </c>
      <c r="C61">
        <f>VLOOKUP(B61,'B '!$A$2:$K$620,2,0)</f>
        <v>37280</v>
      </c>
      <c r="D61">
        <f>VLOOKUP(B61,'B '!$A$2:$K$620,3,0)</f>
        <v>6494476</v>
      </c>
      <c r="E61">
        <f>VLOOKUP(B61,'B '!$A$2:$K$620,4,0)</f>
        <v>3760119734117</v>
      </c>
      <c r="F61" t="str">
        <f>VLOOKUP(B61,'B '!$A$2:$K$620,5,0)</f>
        <v>Lumijardin</v>
      </c>
      <c r="G61" t="str">
        <f>VLOOKUP(B61,'B '!$A$2:$K$620,6,0)</f>
        <v>Hartwaren</v>
      </c>
      <c r="H61" t="str">
        <f>VLOOKUP(B61,'B '!$A$2:$K$620,7,0)</f>
        <v>Lampen &amp; Leuchten</v>
      </c>
      <c r="I61" t="str">
        <f>VLOOKUP(B61,'B '!$A$2:$K$620,8,0)</f>
        <v>LED-Solarleuchte "Creamy" in Weiß - (H)17 x Ø 10 cm</v>
      </c>
      <c r="J61">
        <f>VLOOKUP(B61,'B '!$A$2:$K$620,9,0)</f>
        <v>0</v>
      </c>
      <c r="K61">
        <v>1</v>
      </c>
      <c r="L61">
        <f>VLOOKUP(B61,'B '!$A$2:$K$620,11,0)</f>
        <v>23.7</v>
      </c>
    </row>
    <row r="62" spans="1:12" x14ac:dyDescent="0.25">
      <c r="A62" s="1">
        <v>25227953</v>
      </c>
      <c r="B62">
        <f>VLOOKUP(A62,'B '!$A$2:$K$620,1,0)</f>
        <v>25227953</v>
      </c>
      <c r="C62">
        <f>VLOOKUP(B62,'B '!$A$2:$K$620,2,0)</f>
        <v>51722</v>
      </c>
      <c r="D62">
        <f>VLOOKUP(B62,'B '!$A$2:$K$620,3,0)</f>
        <v>8703050</v>
      </c>
      <c r="E62">
        <f>VLOOKUP(B62,'B '!$A$2:$K$620,4,0)</f>
        <v>6970090041938</v>
      </c>
      <c r="F62" t="str">
        <f>VLOOKUP(B62,'B '!$A$2:$K$620,5,0)</f>
        <v>Tooky Toy</v>
      </c>
      <c r="G62" t="str">
        <f>VLOOKUP(B62,'B '!$A$2:$K$620,6,0)</f>
        <v>Hartwaren</v>
      </c>
      <c r="H62" t="str">
        <f>VLOOKUP(B62,'B '!$A$2:$K$620,7,0)</f>
        <v>Spielwaren</v>
      </c>
      <c r="I62" t="str">
        <f>VLOOKUP(B62,'B '!$A$2:$K$620,8,0)</f>
        <v>Motorikwürfel - ab 18 Monaten</v>
      </c>
      <c r="J62">
        <f>VLOOKUP(B62,'B '!$A$2:$K$620,9,0)</f>
        <v>0</v>
      </c>
      <c r="K62">
        <v>1</v>
      </c>
      <c r="L62">
        <f>VLOOKUP(B62,'B '!$A$2:$K$620,11,0)</f>
        <v>31.5</v>
      </c>
    </row>
    <row r="63" spans="1:12" x14ac:dyDescent="0.25">
      <c r="A63" s="1">
        <v>19252302</v>
      </c>
      <c r="B63">
        <f>VLOOKUP(A63,'B '!$A$2:$K$620,1,0)</f>
        <v>19252302</v>
      </c>
      <c r="C63">
        <f>VLOOKUP(B63,'B '!$A$2:$K$620,2,0)</f>
        <v>33723</v>
      </c>
      <c r="D63">
        <f>VLOOKUP(B63,'B '!$A$2:$K$620,3,0)</f>
        <v>6914428</v>
      </c>
      <c r="E63">
        <f>VLOOKUP(B63,'B '!$A$2:$K$620,4,0)</f>
        <v>8004976628017</v>
      </c>
      <c r="F63" t="str">
        <f>VLOOKUP(B63,'B '!$A$2:$K$620,5,0)</f>
        <v>Trendy Kitchen by EXCÉLSA</v>
      </c>
      <c r="G63" t="str">
        <f>VLOOKUP(B63,'B '!$A$2:$K$620,6,0)</f>
        <v>Hartwaren</v>
      </c>
      <c r="H63" t="str">
        <f>VLOOKUP(B63,'B '!$A$2:$K$620,7,0)</f>
        <v>Gedeckter Tisch</v>
      </c>
      <c r="I63" t="str">
        <f>VLOOKUP(B63,'B '!$A$2:$K$620,8,0)</f>
        <v>6er-Set: Gläser "Faune &amp; Flore" in Bunt - 370 ml</v>
      </c>
      <c r="J63">
        <f>VLOOKUP(B63,'B '!$A$2:$K$620,9,0)</f>
        <v>0</v>
      </c>
      <c r="K63">
        <v>1</v>
      </c>
      <c r="L63">
        <f>VLOOKUP(B63,'B '!$A$2:$K$620,11,0)</f>
        <v>36.159999999999997</v>
      </c>
    </row>
    <row r="64" spans="1:12" x14ac:dyDescent="0.25">
      <c r="A64" s="1">
        <v>21564759</v>
      </c>
      <c r="B64">
        <f>VLOOKUP(A64,'B '!$A$2:$K$620,1,0)</f>
        <v>21564759</v>
      </c>
      <c r="C64">
        <f>VLOOKUP(B64,'B '!$A$2:$K$620,2,0)</f>
        <v>42074</v>
      </c>
      <c r="D64">
        <f>VLOOKUP(B64,'B '!$A$2:$K$620,3,0)</f>
        <v>7585119</v>
      </c>
      <c r="E64">
        <f>VLOOKUP(B64,'B '!$A$2:$K$620,4,0)</f>
        <v>3760093541961</v>
      </c>
      <c r="F64" t="str">
        <f>VLOOKUP(B64,'B '!$A$2:$K$620,5,0)</f>
        <v>Lumijardin</v>
      </c>
      <c r="G64" t="str">
        <f>VLOOKUP(B64,'B '!$A$2:$K$620,6,0)</f>
        <v>Hartwaren</v>
      </c>
      <c r="H64" t="str">
        <f>VLOOKUP(B64,'B '!$A$2:$K$620,7,0)</f>
        <v>Lampen &amp; Leuchten</v>
      </c>
      <c r="I64" t="str">
        <f>VLOOKUP(B64,'B '!$A$2:$K$620,8,0)</f>
        <v>LED-Solar-Leuchtstreifen in Neutralweiß - (L)300 cm</v>
      </c>
      <c r="J64">
        <f>VLOOKUP(B64,'B '!$A$2:$K$620,9,0)</f>
        <v>0</v>
      </c>
      <c r="K64">
        <v>1</v>
      </c>
      <c r="L64">
        <f>VLOOKUP(B64,'B '!$A$2:$K$620,11,0)</f>
        <v>33</v>
      </c>
    </row>
    <row r="65" spans="1:12" x14ac:dyDescent="0.25">
      <c r="A65" s="1">
        <v>14468846</v>
      </c>
      <c r="B65">
        <f>VLOOKUP(A65,'B '!$A$2:$K$620,1,0)</f>
        <v>14468846</v>
      </c>
      <c r="C65">
        <f>VLOOKUP(B65,'B '!$A$2:$K$620,2,0)</f>
        <v>29899</v>
      </c>
      <c r="D65">
        <f>VLOOKUP(B65,'B '!$A$2:$K$620,3,0)</f>
        <v>5455949</v>
      </c>
      <c r="E65">
        <f>VLOOKUP(B65,'B '!$A$2:$K$620,4,0)</f>
        <v>4003222858141</v>
      </c>
      <c r="F65" t="str">
        <f>VLOOKUP(B65,'B '!$A$2:$K$620,5,0)</f>
        <v>näve</v>
      </c>
      <c r="G65" t="str">
        <f>VLOOKUP(B65,'B '!$A$2:$K$620,6,0)</f>
        <v>Hartwaren</v>
      </c>
      <c r="H65" t="str">
        <f>VLOOKUP(B65,'B '!$A$2:$K$620,7,0)</f>
        <v>Lampen &amp; Leuchten</v>
      </c>
      <c r="I65" t="str">
        <f>VLOOKUP(B65,'B '!$A$2:$K$620,8,0)</f>
        <v>4er-Set: LED-Solar-Gartenstecker in Bunt - (H)53 cm</v>
      </c>
      <c r="J65">
        <f>VLOOKUP(B65,'B '!$A$2:$K$620,9,0)</f>
        <v>0</v>
      </c>
      <c r="K65">
        <v>1</v>
      </c>
      <c r="L65">
        <f>VLOOKUP(B65,'B '!$A$2:$K$620,11,0)</f>
        <v>41.5</v>
      </c>
    </row>
    <row r="66" spans="1:12" x14ac:dyDescent="0.25">
      <c r="A66" s="1">
        <v>27715087</v>
      </c>
      <c r="B66">
        <f>VLOOKUP(A66,'B '!$A$2:$K$620,1,0)</f>
        <v>27715087</v>
      </c>
      <c r="C66">
        <f>VLOOKUP(B66,'B '!$A$2:$K$620,2,0)</f>
        <v>58776</v>
      </c>
      <c r="D66">
        <f>VLOOKUP(B66,'B '!$A$2:$K$620,3,0)</f>
        <v>9464416</v>
      </c>
      <c r="E66">
        <f>VLOOKUP(B66,'B '!$A$2:$K$620,4,0)</f>
        <v>8854740037015</v>
      </c>
      <c r="F66" t="str">
        <f>VLOOKUP(B66,'B '!$A$2:$K$620,5,0)</f>
        <v>Plan Toys</v>
      </c>
      <c r="G66" t="str">
        <f>VLOOKUP(B66,'B '!$A$2:$K$620,6,0)</f>
        <v>Hartwaren</v>
      </c>
      <c r="H66" t="str">
        <f>VLOOKUP(B66,'B '!$A$2:$K$620,7,0)</f>
        <v>Spielwaren</v>
      </c>
      <c r="I66" t="str">
        <f>VLOOKUP(B66,'B '!$A$2:$K$620,8,0)</f>
        <v>Experimentierenset - ab 3 Jahren</v>
      </c>
      <c r="J66">
        <f>VLOOKUP(B66,'B '!$A$2:$K$620,9,0)</f>
        <v>0</v>
      </c>
      <c r="K66">
        <v>1</v>
      </c>
      <c r="L66">
        <f>VLOOKUP(B66,'B '!$A$2:$K$620,11,0)</f>
        <v>38.85</v>
      </c>
    </row>
    <row r="67" spans="1:12" x14ac:dyDescent="0.25">
      <c r="A67" s="1">
        <v>26464794</v>
      </c>
      <c r="B67">
        <f>VLOOKUP(A67,'B '!$A$2:$K$620,1,0)</f>
        <v>26464794</v>
      </c>
      <c r="C67">
        <f>VLOOKUP(B67,'B '!$A$2:$K$620,2,0)</f>
        <v>42046</v>
      </c>
      <c r="D67">
        <f>VLOOKUP(B67,'B '!$A$2:$K$620,3,0)</f>
        <v>9082407</v>
      </c>
      <c r="E67">
        <f>VLOOKUP(B67,'B '!$A$2:$K$620,4,0)</f>
        <v>5413184110680</v>
      </c>
      <c r="F67" t="str">
        <f>VLOOKUP(B67,'B '!$A$2:$K$620,5,0)</f>
        <v>KitchenAid</v>
      </c>
      <c r="G67" t="str">
        <f>VLOOKUP(B67,'B '!$A$2:$K$620,6,0)</f>
        <v>Hartwaren</v>
      </c>
      <c r="H67" t="str">
        <f>VLOOKUP(B67,'B '!$A$2:$K$620,7,0)</f>
        <v>Küchenelektronik</v>
      </c>
      <c r="I67" t="str">
        <f>VLOOKUP(B67,'B '!$A$2:$K$620,8,0)</f>
        <v>Edelstahl-Schneebesen "5K5A2WW" für 4,8 l Küchenmaschinen</v>
      </c>
      <c r="J67">
        <f>VLOOKUP(B67,'B '!$A$2:$K$620,9,0)</f>
        <v>0</v>
      </c>
      <c r="K67">
        <v>1</v>
      </c>
      <c r="L67">
        <f>VLOOKUP(B67,'B '!$A$2:$K$620,11,0)</f>
        <v>50</v>
      </c>
    </row>
    <row r="68" spans="1:12" x14ac:dyDescent="0.25">
      <c r="A68" s="1">
        <v>30181821</v>
      </c>
      <c r="B68">
        <f>VLOOKUP(A68,'B '!$A$2:$K$620,1,0)</f>
        <v>30181821</v>
      </c>
      <c r="C68">
        <f>VLOOKUP(B68,'B '!$A$2:$K$620,2,0)</f>
        <v>61876</v>
      </c>
      <c r="D68">
        <f>VLOOKUP(B68,'B '!$A$2:$K$620,3,0)</f>
        <v>10199433</v>
      </c>
      <c r="E68" t="str">
        <f>VLOOKUP(B68,'B '!$A$2:$K$620,4,0)</f>
        <v>N/A</v>
      </c>
      <c r="F68" t="str">
        <f>VLOOKUP(B68,'B '!$A$2:$K$620,5,0)</f>
        <v>Luminarc</v>
      </c>
      <c r="G68" t="str">
        <f>VLOOKUP(B68,'B '!$A$2:$K$620,6,0)</f>
        <v>Hartwaren</v>
      </c>
      <c r="H68" t="str">
        <f>VLOOKUP(B68,'B '!$A$2:$K$620,7,0)</f>
        <v>Gedeckter Tisch</v>
      </c>
      <c r="I68" t="str">
        <f>VLOOKUP(B68,'B '!$A$2:$K$620,8,0)</f>
        <v>6er-Set: Gläser "Eugene" - 300 ml</v>
      </c>
      <c r="J68">
        <f>VLOOKUP(B68,'B '!$A$2:$K$620,9,0)</f>
        <v>0</v>
      </c>
      <c r="K68">
        <v>1</v>
      </c>
      <c r="L68">
        <f>VLOOKUP(B68,'B '!$A$2:$K$620,11,0)</f>
        <v>16.8</v>
      </c>
    </row>
    <row r="69" spans="1:12" x14ac:dyDescent="0.25">
      <c r="A69" s="1">
        <v>14695815</v>
      </c>
      <c r="B69">
        <f>VLOOKUP(A69,'B '!$A$2:$K$620,1,0)</f>
        <v>14695815</v>
      </c>
      <c r="C69">
        <f>VLOOKUP(B69,'B '!$A$2:$K$620,2,0)</f>
        <v>30416</v>
      </c>
      <c r="D69">
        <f>VLOOKUP(B69,'B '!$A$2:$K$620,3,0)</f>
        <v>5536907</v>
      </c>
      <c r="E69">
        <f>VLOOKUP(B69,'B '!$A$2:$K$620,4,0)</f>
        <v>4002541609991</v>
      </c>
      <c r="F69" t="str">
        <f>VLOOKUP(B69,'B '!$A$2:$K$620,5,0)</f>
        <v>LEONARDO</v>
      </c>
      <c r="G69" t="str">
        <f>VLOOKUP(B69,'B '!$A$2:$K$620,6,0)</f>
        <v>Hartwaren</v>
      </c>
      <c r="H69" t="str">
        <f>VLOOKUP(B69,'B '!$A$2:$K$620,7,0)</f>
        <v>Gedeckter Tisch</v>
      </c>
      <c r="I69" t="str">
        <f>VLOOKUP(B69,'B '!$A$2:$K$620,8,0)</f>
        <v>6er-Set: Latte-Macchiato-Gläser "Simply" - 340 ml</v>
      </c>
      <c r="J69">
        <f>VLOOKUP(B69,'B '!$A$2:$K$620,9,0)</f>
        <v>0</v>
      </c>
      <c r="K69">
        <v>1</v>
      </c>
      <c r="L69">
        <f>VLOOKUP(B69,'B '!$A$2:$K$620,11,0)</f>
        <v>13.74</v>
      </c>
    </row>
    <row r="70" spans="1:12" x14ac:dyDescent="0.25">
      <c r="A70" s="1">
        <v>18309503</v>
      </c>
      <c r="B70">
        <f>VLOOKUP(A70,'B '!$A$2:$K$620,1,0)</f>
        <v>18309503</v>
      </c>
      <c r="C70">
        <f>VLOOKUP(B70,'B '!$A$2:$K$620,2,0)</f>
        <v>38177</v>
      </c>
      <c r="D70">
        <f>VLOOKUP(B70,'B '!$A$2:$K$620,3,0)</f>
        <v>6629747</v>
      </c>
      <c r="E70">
        <f>VLOOKUP(B70,'B '!$A$2:$K$620,4,0)</f>
        <v>8681875051193</v>
      </c>
      <c r="F70" t="str">
        <f>VLOOKUP(B70,'B '!$A$2:$K$620,5,0)</f>
        <v>Evila</v>
      </c>
      <c r="G70" t="str">
        <f>VLOOKUP(B70,'B '!$A$2:$K$620,6,0)</f>
        <v>Hartwaren</v>
      </c>
      <c r="H70" t="str">
        <f>VLOOKUP(B70,'B '!$A$2:$K$620,7,0)</f>
        <v>Möbel</v>
      </c>
      <c r="I70" t="str">
        <f>VLOOKUP(B70,'B '!$A$2:$K$620,8,0)</f>
        <v>3er-Set: Wandregale "Raf005" in Walnuss - (B)15 x (H)15 x (T)15 cm</v>
      </c>
      <c r="J70">
        <f>VLOOKUP(B70,'B '!$A$2:$K$620,9,0)</f>
        <v>0</v>
      </c>
      <c r="K70">
        <v>1</v>
      </c>
      <c r="L70">
        <f>VLOOKUP(B70,'B '!$A$2:$K$620,11,0)</f>
        <v>211</v>
      </c>
    </row>
    <row r="71" spans="1:12" x14ac:dyDescent="0.25">
      <c r="A71" s="1">
        <v>3729649</v>
      </c>
      <c r="B71">
        <f>VLOOKUP(A71,'B '!$A$2:$K$620,1,0)</f>
        <v>3729649</v>
      </c>
      <c r="C71">
        <f>VLOOKUP(B71,'B '!$A$2:$K$620,2,0)</f>
        <v>6327</v>
      </c>
      <c r="D71">
        <f>VLOOKUP(B71,'B '!$A$2:$K$620,3,0)</f>
        <v>2426141</v>
      </c>
      <c r="E71">
        <f>VLOOKUP(B71,'B '!$A$2:$K$620,4,0)</f>
        <v>4006932623009</v>
      </c>
      <c r="F71" t="str">
        <f>VLOOKUP(B71,'B '!$A$2:$K$620,5,0)</f>
        <v>Kaiser</v>
      </c>
      <c r="G71" t="str">
        <f>VLOOKUP(B71,'B '!$A$2:$K$620,6,0)</f>
        <v>Hartwaren</v>
      </c>
      <c r="H71" t="str">
        <f>VLOOKUP(B71,'B '!$A$2:$K$620,7,0)</f>
        <v>Backen</v>
      </c>
      <c r="I71" t="str">
        <f>VLOOKUP(B71,'B '!$A$2:$K$620,8,0)</f>
        <v>Kaiser Back- &amp; Kuchenformen  in schwarz</v>
      </c>
      <c r="J71">
        <f>VLOOKUP(B71,'B '!$A$2:$K$620,9,0)</f>
        <v>0</v>
      </c>
      <c r="K71">
        <v>1</v>
      </c>
      <c r="L71">
        <f>VLOOKUP(B71,'B '!$A$2:$K$620,11,0)</f>
        <v>20.95</v>
      </c>
    </row>
    <row r="72" spans="1:12" x14ac:dyDescent="0.25">
      <c r="A72" s="1">
        <v>21564828</v>
      </c>
      <c r="B72">
        <f>VLOOKUP(A72,'B '!$A$2:$K$620,1,0)</f>
        <v>21564828</v>
      </c>
      <c r="C72">
        <f>VLOOKUP(B72,'B '!$A$2:$K$620,2,0)</f>
        <v>42074</v>
      </c>
      <c r="D72">
        <f>VLOOKUP(B72,'B '!$A$2:$K$620,3,0)</f>
        <v>7585188</v>
      </c>
      <c r="E72">
        <f>VLOOKUP(B72,'B '!$A$2:$K$620,4,0)</f>
        <v>3760093542173</v>
      </c>
      <c r="F72" t="str">
        <f>VLOOKUP(B72,'B '!$A$2:$K$620,5,0)</f>
        <v>Lumijardin</v>
      </c>
      <c r="G72" t="str">
        <f>VLOOKUP(B72,'B '!$A$2:$K$620,6,0)</f>
        <v>Hartwaren</v>
      </c>
      <c r="H72" t="str">
        <f>VLOOKUP(B72,'B '!$A$2:$K$620,7,0)</f>
        <v>Lampen &amp; Leuchten</v>
      </c>
      <c r="I72" t="str">
        <f>VLOOKUP(B72,'B '!$A$2:$K$620,8,0)</f>
        <v>2er-Set: LED-Solarleuchten "Ruby" in Schwarz - (H)24 cm</v>
      </c>
      <c r="J72">
        <f>VLOOKUP(B72,'B '!$A$2:$K$620,9,0)</f>
        <v>0</v>
      </c>
      <c r="K72">
        <v>1</v>
      </c>
      <c r="L72">
        <f>VLOOKUP(B72,'B '!$A$2:$K$620,11,0)</f>
        <v>36.6</v>
      </c>
    </row>
    <row r="73" spans="1:12" x14ac:dyDescent="0.25">
      <c r="A73" s="1">
        <v>21140045</v>
      </c>
      <c r="B73">
        <f>VLOOKUP(A73,'B '!$A$2:$K$620,1,0)</f>
        <v>21140045</v>
      </c>
      <c r="C73">
        <f>VLOOKUP(B73,'B '!$A$2:$K$620,2,0)</f>
        <v>40417</v>
      </c>
      <c r="D73">
        <f>VLOOKUP(B73,'B '!$A$2:$K$620,3,0)</f>
        <v>7466259</v>
      </c>
      <c r="E73">
        <f>VLOOKUP(B73,'B '!$A$2:$K$620,4,0)</f>
        <v>7391482035578</v>
      </c>
      <c r="F73" t="str">
        <f>VLOOKUP(B73,'B '!$A$2:$K$620,5,0)</f>
        <v>STAR Trading</v>
      </c>
      <c r="G73" t="str">
        <f>VLOOKUP(B73,'B '!$A$2:$K$620,6,0)</f>
        <v>Hartwaren</v>
      </c>
      <c r="H73" t="str">
        <f>VLOOKUP(B73,'B '!$A$2:$K$620,7,0)</f>
        <v>Deko</v>
      </c>
      <c r="I73" t="str">
        <f>VLOOKUP(B73,'B '!$A$2:$K$620,8,0)</f>
        <v>LED-Solar-Gartenstecker "Firework" in Schwarz - (H)90 cm</v>
      </c>
      <c r="J73">
        <f>VLOOKUP(B73,'B '!$A$2:$K$620,9,0)</f>
        <v>0</v>
      </c>
      <c r="K73">
        <v>1</v>
      </c>
      <c r="L73">
        <f>VLOOKUP(B73,'B '!$A$2:$K$620,11,0)</f>
        <v>34.42</v>
      </c>
    </row>
    <row r="74" spans="1:12" x14ac:dyDescent="0.25">
      <c r="A74" s="1">
        <v>21632585</v>
      </c>
      <c r="B74">
        <f>VLOOKUP(A74,'B '!$A$2:$K$620,1,0)</f>
        <v>21632585</v>
      </c>
      <c r="C74">
        <f>VLOOKUP(B74,'B '!$A$2:$K$620,2,0)</f>
        <v>42821</v>
      </c>
      <c r="D74">
        <f>VLOOKUP(B74,'B '!$A$2:$K$620,3,0)</f>
        <v>7604100</v>
      </c>
      <c r="E74">
        <f>VLOOKUP(B74,'B '!$A$2:$K$620,4,0)</f>
        <v>3301040486173</v>
      </c>
      <c r="F74" t="str">
        <f>VLOOKUP(B74,'B '!$A$2:$K$620,5,0)</f>
        <v>MGM</v>
      </c>
      <c r="G74" t="str">
        <f>VLOOKUP(B74,'B '!$A$2:$K$620,6,0)</f>
        <v>Hartwaren</v>
      </c>
      <c r="H74" t="str">
        <f>VLOOKUP(B74,'B '!$A$2:$K$620,7,0)</f>
        <v>Spielwaren</v>
      </c>
      <c r="I74" t="str">
        <f>VLOOKUP(B74,'B '!$A$2:$K$620,8,0)</f>
        <v>Speedboot-Set - ab 6 Jahren</v>
      </c>
      <c r="J74">
        <f>VLOOKUP(B74,'B '!$A$2:$K$620,9,0)</f>
        <v>0</v>
      </c>
      <c r="K74">
        <v>1</v>
      </c>
      <c r="L74">
        <f>VLOOKUP(B74,'B '!$A$2:$K$620,11,0)</f>
        <v>89.6</v>
      </c>
    </row>
    <row r="75" spans="1:12" x14ac:dyDescent="0.25">
      <c r="A75" s="1">
        <v>13559828</v>
      </c>
      <c r="B75">
        <f>VLOOKUP(A75,'B '!$A$2:$K$620,1,0)</f>
        <v>13559828</v>
      </c>
      <c r="C75">
        <f>VLOOKUP(B75,'B '!$A$2:$K$620,2,0)</f>
        <v>25383</v>
      </c>
      <c r="D75">
        <f>VLOOKUP(B75,'B '!$A$2:$K$620,3,0)</f>
        <v>5155615</v>
      </c>
      <c r="E75">
        <f>VLOOKUP(B75,'B '!$A$2:$K$620,4,0)</f>
        <v>4044935010105</v>
      </c>
      <c r="F75" t="str">
        <f>VLOOKUP(B75,'B '!$A$2:$K$620,5,0)</f>
        <v>Dr. Oetker</v>
      </c>
      <c r="G75" t="str">
        <f>VLOOKUP(B75,'B '!$A$2:$K$620,6,0)</f>
        <v>Hartwaren</v>
      </c>
      <c r="H75" t="str">
        <f>VLOOKUP(B75,'B '!$A$2:$K$620,7,0)</f>
        <v>Backen</v>
      </c>
      <c r="I75" t="str">
        <f>VLOOKUP(B75,'B '!$A$2:$K$620,8,0)</f>
        <v>Springform "Bake &amp; Go" in Schwarz/ Weiß - Ø 26 cm</v>
      </c>
      <c r="J75">
        <f>VLOOKUP(B75,'B '!$A$2:$K$620,9,0)</f>
        <v>0</v>
      </c>
      <c r="K75">
        <v>1</v>
      </c>
      <c r="L75">
        <f>VLOOKUP(B75,'B '!$A$2:$K$620,11,0)</f>
        <v>15.99</v>
      </c>
    </row>
    <row r="76" spans="1:12" x14ac:dyDescent="0.25">
      <c r="A76" s="1">
        <v>27596824</v>
      </c>
      <c r="B76">
        <f>VLOOKUP(A76,'B '!$A$2:$K$620,1,0)</f>
        <v>27596824</v>
      </c>
      <c r="C76">
        <f>VLOOKUP(B76,'B '!$A$2:$K$620,2,0)</f>
        <v>49346</v>
      </c>
      <c r="D76">
        <f>VLOOKUP(B76,'B '!$A$2:$K$620,3,0)</f>
        <v>9425692</v>
      </c>
      <c r="E76">
        <f>VLOOKUP(B76,'B '!$A$2:$K$620,4,0)</f>
        <v>3760093543682</v>
      </c>
      <c r="F76" t="str">
        <f>VLOOKUP(B76,'B '!$A$2:$K$620,5,0)</f>
        <v>lumisky</v>
      </c>
      <c r="G76" t="str">
        <f>VLOOKUP(B76,'B '!$A$2:$K$620,6,0)</f>
        <v>Hartwaren</v>
      </c>
      <c r="H76" t="str">
        <f>VLOOKUP(B76,'B '!$A$2:$K$620,7,0)</f>
        <v>Lampen &amp; Leuchten</v>
      </c>
      <c r="I76" t="str">
        <f>VLOOKUP(B76,'B '!$A$2:$K$620,8,0)</f>
        <v>LED-Solarleuchte "Bali" in Silber/ Natur - (H)50 cm</v>
      </c>
      <c r="J76">
        <f>VLOOKUP(B76,'B '!$A$2:$K$620,9,0)</f>
        <v>0</v>
      </c>
      <c r="K76">
        <v>1</v>
      </c>
      <c r="L76">
        <f>VLOOKUP(B76,'B '!$A$2:$K$620,11,0)</f>
        <v>99</v>
      </c>
    </row>
    <row r="77" spans="1:12" x14ac:dyDescent="0.25">
      <c r="A77" s="1">
        <v>22064943</v>
      </c>
      <c r="B77">
        <f>VLOOKUP(A77,'B '!$A$2:$K$620,1,0)</f>
        <v>22064943</v>
      </c>
      <c r="C77">
        <f>VLOOKUP(B77,'B '!$A$2:$K$620,2,0)</f>
        <v>45611</v>
      </c>
      <c r="D77">
        <f>VLOOKUP(B77,'B '!$A$2:$K$620,3,0)</f>
        <v>7728158</v>
      </c>
      <c r="E77">
        <f>VLOOKUP(B77,'B '!$A$2:$K$620,4,0)</f>
        <v>3664944130314</v>
      </c>
      <c r="F77" t="str">
        <f>VLOOKUP(B77,'B '!$A$2:$K$620,5,0)</f>
        <v>DOCK avenue</v>
      </c>
      <c r="G77" t="str">
        <f>VLOOKUP(B77,'B '!$A$2:$K$620,6,0)</f>
        <v>Hartwaren</v>
      </c>
      <c r="H77" t="str">
        <f>VLOOKUP(B77,'B '!$A$2:$K$620,7,0)</f>
        <v>Deko</v>
      </c>
      <c r="I77" t="str">
        <f>VLOOKUP(B77,'B '!$A$2:$K$620,8,0)</f>
        <v>Globus in Schwarz - Ø 21,5 cm</v>
      </c>
      <c r="J77">
        <f>VLOOKUP(B77,'B '!$A$2:$K$620,9,0)</f>
        <v>0</v>
      </c>
      <c r="K77">
        <v>1</v>
      </c>
      <c r="L77">
        <f>VLOOKUP(B77,'B '!$A$2:$K$620,11,0)</f>
        <v>35</v>
      </c>
    </row>
    <row r="78" spans="1:12" x14ac:dyDescent="0.25">
      <c r="A78" s="1">
        <v>10914921</v>
      </c>
      <c r="B78">
        <f>VLOOKUP(A78,'B '!$A$2:$K$620,1,0)</f>
        <v>10914921</v>
      </c>
      <c r="C78">
        <f>VLOOKUP(B78,'B '!$A$2:$K$620,2,0)</f>
        <v>23250</v>
      </c>
      <c r="D78">
        <f>VLOOKUP(B78,'B '!$A$2:$K$620,3,0)</f>
        <v>4347718</v>
      </c>
      <c r="E78">
        <f>VLOOKUP(B78,'B '!$A$2:$K$620,4,0)</f>
        <v>4009049369921</v>
      </c>
      <c r="F78" t="str">
        <f>VLOOKUP(B78,'B '!$A$2:$K$620,5,0)</f>
        <v>Emsa</v>
      </c>
      <c r="G78" t="str">
        <f>VLOOKUP(B78,'B '!$A$2:$K$620,6,0)</f>
        <v>Hartwaren</v>
      </c>
      <c r="H78" t="str">
        <f>VLOOKUP(B78,'B '!$A$2:$K$620,7,0)</f>
        <v>Aufbewahren &amp; Servieren</v>
      </c>
      <c r="I78" t="str">
        <f>VLOOKUP(B78,'B '!$A$2:$K$620,8,0)</f>
        <v>3er-Set: Aufbewahrungsdosen "Clip &amp; Close" in Rot</v>
      </c>
      <c r="J78">
        <f>VLOOKUP(B78,'B '!$A$2:$K$620,9,0)</f>
        <v>0</v>
      </c>
      <c r="K78">
        <v>1</v>
      </c>
      <c r="L78">
        <f>VLOOKUP(B78,'B '!$A$2:$K$620,11,0)</f>
        <v>23.99</v>
      </c>
    </row>
    <row r="79" spans="1:12" x14ac:dyDescent="0.25">
      <c r="A79" s="1">
        <v>25811591</v>
      </c>
      <c r="B79">
        <f>VLOOKUP(A79,'B '!$A$2:$K$620,1,0)</f>
        <v>25811591</v>
      </c>
      <c r="C79">
        <f>VLOOKUP(B79,'B '!$A$2:$K$620,2,0)</f>
        <v>48735</v>
      </c>
      <c r="D79">
        <f>VLOOKUP(B79,'B '!$A$2:$K$620,3,0)</f>
        <v>8876183</v>
      </c>
      <c r="E79">
        <f>VLOOKUP(B79,'B '!$A$2:$K$620,4,0)</f>
        <v>8681181742037</v>
      </c>
      <c r="F79" t="str">
        <f>VLOOKUP(B79,'B '!$A$2:$K$620,5,0)</f>
        <v>Elizabed</v>
      </c>
      <c r="G79" t="str">
        <f>VLOOKUP(B79,'B '!$A$2:$K$620,6,0)</f>
        <v>Hartwaren</v>
      </c>
      <c r="H79" t="str">
        <f>VLOOKUP(B79,'B '!$A$2:$K$620,7,0)</f>
        <v>Heimtextilien</v>
      </c>
      <c r="I79" t="str">
        <f>VLOOKUP(B79,'B '!$A$2:$K$620,8,0)</f>
        <v>3tlg. Tagesdecken-Set "Birdcage" in Türkis/ Pink</v>
      </c>
      <c r="J79" t="str">
        <f>VLOOKUP(B79,'B '!$A$2:$K$620,9,0)</f>
        <v>240x220 cm</v>
      </c>
      <c r="K79">
        <v>1</v>
      </c>
      <c r="L79">
        <f>VLOOKUP(B79,'B '!$A$2:$K$620,11,0)</f>
        <v>112.37</v>
      </c>
    </row>
    <row r="80" spans="1:12" x14ac:dyDescent="0.25">
      <c r="A80" s="1">
        <v>18526262</v>
      </c>
      <c r="B80">
        <f>VLOOKUP(A80,'B '!$A$2:$K$620,1,0)</f>
        <v>18526262</v>
      </c>
      <c r="C80">
        <f>VLOOKUP(B80,'B '!$A$2:$K$620,2,0)</f>
        <v>34114</v>
      </c>
      <c r="D80">
        <f>VLOOKUP(B80,'B '!$A$2:$K$620,3,0)</f>
        <v>6694468</v>
      </c>
      <c r="E80">
        <f>VLOOKUP(B80,'B '!$A$2:$K$620,4,0)</f>
        <v>4008600254836</v>
      </c>
      <c r="F80" t="str">
        <f>VLOOKUP(B80,'B '!$A$2:$K$620,5,0)</f>
        <v>NUK</v>
      </c>
      <c r="G80" t="str">
        <f>VLOOKUP(B80,'B '!$A$2:$K$620,6,0)</f>
        <v>Hartwaren</v>
      </c>
      <c r="H80" t="str">
        <f>VLOOKUP(B80,'B '!$A$2:$K$620,7,0)</f>
        <v>Technik</v>
      </c>
      <c r="I80" t="str">
        <f>VLOOKUP(B80,'B '!$A$2:$K$620,8,0)</f>
        <v>Babyphone "Eco Control Video Display 550VD" in Weiß/ Dunkelgrau</v>
      </c>
      <c r="J80">
        <f>VLOOKUP(B80,'B '!$A$2:$K$620,9,0)</f>
        <v>0</v>
      </c>
      <c r="K80">
        <v>1</v>
      </c>
      <c r="L80">
        <f>VLOOKUP(B80,'B '!$A$2:$K$620,11,0)</f>
        <v>269.89999999999998</v>
      </c>
    </row>
    <row r="81" spans="1:12" x14ac:dyDescent="0.25">
      <c r="A81" s="1">
        <v>21930613</v>
      </c>
      <c r="B81">
        <f>VLOOKUP(A81,'B '!$A$2:$K$620,1,0)</f>
        <v>21930613</v>
      </c>
      <c r="C81">
        <f>VLOOKUP(B81,'B '!$A$2:$K$620,2,0)</f>
        <v>40431</v>
      </c>
      <c r="D81">
        <f>VLOOKUP(B81,'B '!$A$2:$K$620,3,0)</f>
        <v>7688855</v>
      </c>
      <c r="E81">
        <f>VLOOKUP(B81,'B '!$A$2:$K$620,4,0)</f>
        <v>4008838274095</v>
      </c>
      <c r="F81" t="str">
        <f>VLOOKUP(B81,'B '!$A$2:$K$620,5,0)</f>
        <v>Wenko</v>
      </c>
      <c r="G81" t="str">
        <f>VLOOKUP(B81,'B '!$A$2:$K$620,6,0)</f>
        <v>Hartwaren</v>
      </c>
      <c r="H81" t="str">
        <f>VLOOKUP(B81,'B '!$A$2:$K$620,7,0)</f>
        <v>Bad</v>
      </c>
      <c r="I81" t="str">
        <f>VLOOKUP(B81,'B '!$A$2:$K$620,8,0)</f>
        <v>Duschhaken "Vieste Duo" in Silber - (B)5,5 x (H)7 x (T)6 cm</v>
      </c>
      <c r="J81">
        <f>VLOOKUP(B81,'B '!$A$2:$K$620,9,0)</f>
        <v>0</v>
      </c>
      <c r="K81">
        <v>1</v>
      </c>
      <c r="L81">
        <f>VLOOKUP(B81,'B '!$A$2:$K$620,11,0)</f>
        <v>9.99</v>
      </c>
    </row>
    <row r="82" spans="1:12" x14ac:dyDescent="0.25">
      <c r="A82" s="1">
        <v>27596749</v>
      </c>
      <c r="B82">
        <f>VLOOKUP(A82,'B '!$A$2:$K$620,1,0)</f>
        <v>27596749</v>
      </c>
      <c r="C82">
        <f>VLOOKUP(B82,'B '!$A$2:$K$620,2,0)</f>
        <v>49346</v>
      </c>
      <c r="D82">
        <f>VLOOKUP(B82,'B '!$A$2:$K$620,3,0)</f>
        <v>9425617</v>
      </c>
      <c r="E82">
        <f>VLOOKUP(B82,'B '!$A$2:$K$620,4,0)</f>
        <v>3760093541886</v>
      </c>
      <c r="F82" t="str">
        <f>VLOOKUP(B82,'B '!$A$2:$K$620,5,0)</f>
        <v>Lumijardin</v>
      </c>
      <c r="G82" t="str">
        <f>VLOOKUP(B82,'B '!$A$2:$K$620,6,0)</f>
        <v>Hartwaren</v>
      </c>
      <c r="H82" t="str">
        <f>VLOOKUP(B82,'B '!$A$2:$K$620,7,0)</f>
        <v>Lampen &amp; Leuchten</v>
      </c>
      <c r="I82" t="str">
        <f>VLOOKUP(B82,'B '!$A$2:$K$620,8,0)</f>
        <v>3er-Set: LED-Solar-Gartenstecker "Olympe" in Silber - (H)38 cm</v>
      </c>
      <c r="J82">
        <f>VLOOKUP(B82,'B '!$A$2:$K$620,9,0)</f>
        <v>0</v>
      </c>
      <c r="K82">
        <v>1</v>
      </c>
      <c r="L82">
        <f>VLOOKUP(B82,'B '!$A$2:$K$620,11,0)</f>
        <v>59</v>
      </c>
    </row>
    <row r="83" spans="1:12" x14ac:dyDescent="0.25">
      <c r="A83" s="1">
        <v>22064943</v>
      </c>
      <c r="B83">
        <f>VLOOKUP(A83,'B '!$A$2:$K$620,1,0)</f>
        <v>22064943</v>
      </c>
      <c r="C83">
        <f>VLOOKUP(B83,'B '!$A$2:$K$620,2,0)</f>
        <v>45611</v>
      </c>
      <c r="D83">
        <f>VLOOKUP(B83,'B '!$A$2:$K$620,3,0)</f>
        <v>7728158</v>
      </c>
      <c r="E83">
        <f>VLOOKUP(B83,'B '!$A$2:$K$620,4,0)</f>
        <v>3664944130314</v>
      </c>
      <c r="F83" t="str">
        <f>VLOOKUP(B83,'B '!$A$2:$K$620,5,0)</f>
        <v>DOCK avenue</v>
      </c>
      <c r="G83" t="str">
        <f>VLOOKUP(B83,'B '!$A$2:$K$620,6,0)</f>
        <v>Hartwaren</v>
      </c>
      <c r="H83" t="str">
        <f>VLOOKUP(B83,'B '!$A$2:$K$620,7,0)</f>
        <v>Deko</v>
      </c>
      <c r="I83" t="str">
        <f>VLOOKUP(B83,'B '!$A$2:$K$620,8,0)</f>
        <v>Globus in Schwarz - Ø 21,5 cm</v>
      </c>
      <c r="J83">
        <f>VLOOKUP(B83,'B '!$A$2:$K$620,9,0)</f>
        <v>0</v>
      </c>
      <c r="K83">
        <v>1</v>
      </c>
      <c r="L83">
        <f>VLOOKUP(B83,'B '!$A$2:$K$620,11,0)</f>
        <v>35</v>
      </c>
    </row>
    <row r="84" spans="1:12" x14ac:dyDescent="0.25">
      <c r="A84" s="1">
        <v>11472063</v>
      </c>
      <c r="B84">
        <f>VLOOKUP(A84,'B '!$A$2:$K$620,1,0)</f>
        <v>11472063</v>
      </c>
      <c r="C84">
        <f>VLOOKUP(B84,'B '!$A$2:$K$620,2,0)</f>
        <v>19997</v>
      </c>
      <c r="D84">
        <f>VLOOKUP(B84,'B '!$A$2:$K$620,3,0)</f>
        <v>4492750</v>
      </c>
      <c r="E84">
        <f>VLOOKUP(B84,'B '!$A$2:$K$620,4,0)</f>
        <v>5051513624707</v>
      </c>
      <c r="F84" t="str">
        <f>VLOOKUP(B84,'B '!$A$2:$K$620,5,0)</f>
        <v>Regatta</v>
      </c>
      <c r="G84" t="str">
        <f>VLOOKUP(B84,'B '!$A$2:$K$620,6,0)</f>
        <v>Hartwaren</v>
      </c>
      <c r="H84" t="str">
        <f>VLOOKUP(B84,'B '!$A$2:$K$620,7,0)</f>
        <v>Outdoor</v>
      </c>
      <c r="I84" t="str">
        <f>VLOOKUP(B84,'B '!$A$2:$K$620,8,0)</f>
        <v>Luftmatratze "Flock Airbed" in Schwarz - (L)191 x (B)73 x (H)22 cm</v>
      </c>
      <c r="J84">
        <f>VLOOKUP(B84,'B '!$A$2:$K$620,9,0)</f>
        <v>0</v>
      </c>
      <c r="K84">
        <v>1</v>
      </c>
      <c r="L84">
        <f>VLOOKUP(B84,'B '!$A$2:$K$620,11,0)</f>
        <v>27.05</v>
      </c>
    </row>
    <row r="85" spans="1:12" x14ac:dyDescent="0.25">
      <c r="A85" s="1">
        <v>17842559</v>
      </c>
      <c r="B85">
        <f>VLOOKUP(A85,'B '!$A$2:$K$620,1,0)</f>
        <v>17842559</v>
      </c>
      <c r="C85">
        <f>VLOOKUP(B85,'B '!$A$2:$K$620,2,0)</f>
        <v>37280</v>
      </c>
      <c r="D85">
        <f>VLOOKUP(B85,'B '!$A$2:$K$620,3,0)</f>
        <v>6494508</v>
      </c>
      <c r="E85">
        <f>VLOOKUP(B85,'B '!$A$2:$K$620,4,0)</f>
        <v>3760119731987</v>
      </c>
      <c r="F85" t="str">
        <f>VLOOKUP(B85,'B '!$A$2:$K$620,5,0)</f>
        <v>lumisky</v>
      </c>
      <c r="G85" t="str">
        <f>VLOOKUP(B85,'B '!$A$2:$K$620,6,0)</f>
        <v>Hartwaren</v>
      </c>
      <c r="H85" t="str">
        <f>VLOOKUP(B85,'B '!$A$2:$K$620,7,0)</f>
        <v>Lampen &amp; Leuchten</v>
      </c>
      <c r="I85" t="str">
        <f>VLOOKUP(B85,'B '!$A$2:$K$620,8,0)</f>
        <v>LED-Außenleuchte "Standy" in Anthrazit - (H)26 cm</v>
      </c>
      <c r="J85">
        <f>VLOOKUP(B85,'B '!$A$2:$K$620,9,0)</f>
        <v>0</v>
      </c>
      <c r="K85">
        <v>1</v>
      </c>
      <c r="L85">
        <f>VLOOKUP(B85,'B '!$A$2:$K$620,11,0)</f>
        <v>50.7</v>
      </c>
    </row>
    <row r="86" spans="1:12" x14ac:dyDescent="0.25">
      <c r="A86" s="1">
        <v>18657284</v>
      </c>
      <c r="B86">
        <f>VLOOKUP(A86,'B '!$A$2:$K$620,1,0)</f>
        <v>18657284</v>
      </c>
      <c r="C86">
        <f>VLOOKUP(B86,'B '!$A$2:$K$620,2,0)</f>
        <v>39064</v>
      </c>
      <c r="D86">
        <f>VLOOKUP(B86,'B '!$A$2:$K$620,3,0)</f>
        <v>6731537</v>
      </c>
      <c r="E86">
        <f>VLOOKUP(B86,'B '!$A$2:$K$620,4,0)</f>
        <v>8681875072600</v>
      </c>
      <c r="F86" t="str">
        <f>VLOOKUP(B86,'B '!$A$2:$K$620,5,0)</f>
        <v>Evila</v>
      </c>
      <c r="G86" t="str">
        <f>VLOOKUP(B86,'B '!$A$2:$K$620,6,0)</f>
        <v>Hartwaren</v>
      </c>
      <c r="H86" t="str">
        <f>VLOOKUP(B86,'B '!$A$2:$K$620,7,0)</f>
        <v>Deko</v>
      </c>
      <c r="I86" t="str">
        <f>VLOOKUP(B86,'B '!$A$2:$K$620,8,0)</f>
        <v>4er-Set: Memoboards "Aa066" in Natur - (B)15 x (H)15 cm</v>
      </c>
      <c r="J86">
        <f>VLOOKUP(B86,'B '!$A$2:$K$620,9,0)</f>
        <v>0</v>
      </c>
      <c r="K86">
        <v>1</v>
      </c>
      <c r="L86">
        <f>VLOOKUP(B86,'B '!$A$2:$K$620,11,0)</f>
        <v>87.45</v>
      </c>
    </row>
    <row r="87" spans="1:12" x14ac:dyDescent="0.25">
      <c r="A87" s="1">
        <v>13426047</v>
      </c>
      <c r="B87">
        <f>VLOOKUP(A87,'B '!$A$2:$K$620,1,0)</f>
        <v>13426047</v>
      </c>
      <c r="C87">
        <f>VLOOKUP(B87,'B '!$A$2:$K$620,2,0)</f>
        <v>27008</v>
      </c>
      <c r="D87">
        <f>VLOOKUP(B87,'B '!$A$2:$K$620,3,0)</f>
        <v>5099386</v>
      </c>
      <c r="E87">
        <f>VLOOKUP(B87,'B '!$A$2:$K$620,4,0)</f>
        <v>3575677105442</v>
      </c>
      <c r="F87" t="str">
        <f>VLOOKUP(B87,'B '!$A$2:$K$620,5,0)</f>
        <v>Moulin Roty</v>
      </c>
      <c r="G87" t="str">
        <f>VLOOKUP(B87,'B '!$A$2:$K$620,6,0)</f>
        <v>Hartwaren</v>
      </c>
      <c r="H87" t="str">
        <f>VLOOKUP(B87,'B '!$A$2:$K$620,7,0)</f>
        <v>Spielwaren</v>
      </c>
      <c r="I87" t="str">
        <f>VLOOKUP(B87,'B '!$A$2:$K$620,8,0)</f>
        <v>Kuscheltier "Hund" - ab 12 Monaten</v>
      </c>
      <c r="J87">
        <f>VLOOKUP(B87,'B '!$A$2:$K$620,9,0)</f>
        <v>0</v>
      </c>
      <c r="K87">
        <v>1</v>
      </c>
      <c r="L87">
        <f>VLOOKUP(B87,'B '!$A$2:$K$620,11,0)</f>
        <v>35.51</v>
      </c>
    </row>
    <row r="88" spans="1:12" x14ac:dyDescent="0.25">
      <c r="A88" s="1">
        <v>20839988</v>
      </c>
      <c r="B88">
        <f>VLOOKUP(A88,'B '!$A$2:$K$620,1,0)</f>
        <v>20839988</v>
      </c>
      <c r="C88">
        <f>VLOOKUP(B88,'B '!$A$2:$K$620,2,0)</f>
        <v>43961</v>
      </c>
      <c r="D88">
        <f>VLOOKUP(B88,'B '!$A$2:$K$620,3,0)</f>
        <v>7379665</v>
      </c>
      <c r="E88">
        <f>VLOOKUP(B88,'B '!$A$2:$K$620,4,0)</f>
        <v>5703779161532</v>
      </c>
      <c r="F88" t="str">
        <f>VLOOKUP(B88,'B '!$A$2:$K$620,5,0)</f>
        <v>Kähler</v>
      </c>
      <c r="G88" t="str">
        <f>VLOOKUP(B88,'B '!$A$2:$K$620,6,0)</f>
        <v>Hartwaren</v>
      </c>
      <c r="H88" t="str">
        <f>VLOOKUP(B88,'B '!$A$2:$K$620,7,0)</f>
        <v>Gedeckter Tisch</v>
      </c>
      <c r="I88" t="str">
        <f>VLOOKUP(B88,'B '!$A$2:$K$620,8,0)</f>
        <v>4er-Set: Wassergläser "Hammershøi" - 330 ml</v>
      </c>
      <c r="J88">
        <f>VLOOKUP(B88,'B '!$A$2:$K$620,9,0)</f>
        <v>0</v>
      </c>
      <c r="K88">
        <v>1</v>
      </c>
      <c r="L88">
        <f>VLOOKUP(B88,'B '!$A$2:$K$620,11,0)</f>
        <v>39.9</v>
      </c>
    </row>
    <row r="89" spans="1:12" x14ac:dyDescent="0.25">
      <c r="A89" s="1">
        <v>21475822</v>
      </c>
      <c r="B89">
        <f>VLOOKUP(A89,'B '!$A$2:$K$620,1,0)</f>
        <v>21475822</v>
      </c>
      <c r="C89">
        <f>VLOOKUP(B89,'B '!$A$2:$K$620,2,0)</f>
        <v>45502</v>
      </c>
      <c r="D89">
        <f>VLOOKUP(B89,'B '!$A$2:$K$620,3,0)</f>
        <v>7558794</v>
      </c>
      <c r="E89">
        <f>VLOOKUP(B89,'B '!$A$2:$K$620,4,0)</f>
        <v>3760293960104</v>
      </c>
      <c r="F89" t="str">
        <f>VLOOKUP(B89,'B '!$A$2:$K$620,5,0)</f>
        <v>Björn</v>
      </c>
      <c r="G89" t="str">
        <f>VLOOKUP(B89,'B '!$A$2:$K$620,6,0)</f>
        <v>Hartwaren</v>
      </c>
      <c r="H89" t="str">
        <f>VLOOKUP(B89,'B '!$A$2:$K$620,7,0)</f>
        <v>Aufbewahren &amp; Servieren</v>
      </c>
      <c r="I89" t="str">
        <f>VLOOKUP(B89,'B '!$A$2:$K$620,8,0)</f>
        <v>Salatschüssel "Dark Square" in Natur/ Dunkelblau - Ø 30 cm</v>
      </c>
      <c r="J89">
        <f>VLOOKUP(B89,'B '!$A$2:$K$620,9,0)</f>
        <v>0</v>
      </c>
      <c r="K89">
        <v>1</v>
      </c>
      <c r="L89">
        <f>VLOOKUP(B89,'B '!$A$2:$K$620,11,0)</f>
        <v>99.9</v>
      </c>
    </row>
    <row r="90" spans="1:12" x14ac:dyDescent="0.25">
      <c r="A90" s="1">
        <v>30200040</v>
      </c>
      <c r="B90">
        <f>VLOOKUP(A90,'B '!$A$2:$K$620,1,0)</f>
        <v>30200040</v>
      </c>
      <c r="C90">
        <f>VLOOKUP(B90,'B '!$A$2:$K$620,2,0)</f>
        <v>48240</v>
      </c>
      <c r="D90">
        <f>VLOOKUP(B90,'B '!$A$2:$K$620,3,0)</f>
        <v>10207392</v>
      </c>
      <c r="E90">
        <f>VLOOKUP(B90,'B '!$A$2:$K$620,4,0)</f>
        <v>7391482045522</v>
      </c>
      <c r="F90" t="str">
        <f>VLOOKUP(B90,'B '!$A$2:$K$620,5,0)</f>
        <v>Best Season</v>
      </c>
      <c r="G90" t="str">
        <f>VLOOKUP(B90,'B '!$A$2:$K$620,6,0)</f>
        <v>Hartwaren</v>
      </c>
      <c r="H90" t="str">
        <f>VLOOKUP(B90,'B '!$A$2:$K$620,7,0)</f>
        <v>Lampen &amp; Leuchten</v>
      </c>
      <c r="I90" t="str">
        <f>VLOOKUP(B90,'B '!$A$2:$K$620,8,0)</f>
        <v>3er-Set: LED-Gartenstecker "Neonstar" in Kaltweiß - (B)22 x (H)60 cm</v>
      </c>
      <c r="J90">
        <f>VLOOKUP(B90,'B '!$A$2:$K$620,9,0)</f>
        <v>0</v>
      </c>
      <c r="K90">
        <v>1</v>
      </c>
      <c r="L90">
        <f>VLOOKUP(B90,'B '!$A$2:$K$620,11,0)</f>
        <v>59.99</v>
      </c>
    </row>
    <row r="91" spans="1:12" x14ac:dyDescent="0.25">
      <c r="A91" s="1">
        <v>19537223</v>
      </c>
      <c r="B91">
        <f>VLOOKUP(A91,'B '!$A$2:$K$620,1,0)</f>
        <v>19537223</v>
      </c>
      <c r="C91">
        <f>VLOOKUP(B91,'B '!$A$2:$K$620,2,0)</f>
        <v>34778</v>
      </c>
      <c r="D91">
        <f>VLOOKUP(B91,'B '!$A$2:$K$620,3,0)</f>
        <v>7006414</v>
      </c>
      <c r="E91">
        <f>VLOOKUP(B91,'B '!$A$2:$K$620,4,0)</f>
        <v>4013833629641</v>
      </c>
      <c r="F91" t="str">
        <f>VLOOKUP(B91,'B '!$A$2:$K$620,5,0)</f>
        <v>GRUNDIG</v>
      </c>
      <c r="G91" t="str">
        <f>VLOOKUP(B91,'B '!$A$2:$K$620,6,0)</f>
        <v>Hartwaren</v>
      </c>
      <c r="H91" t="str">
        <f>VLOOKUP(B91,'B '!$A$2:$K$620,7,0)</f>
        <v>Technik</v>
      </c>
      <c r="I91" t="str">
        <f>VLOOKUP(B91,'B '!$A$2:$K$620,8,0)</f>
        <v>Haarschneider in Schwarz</v>
      </c>
      <c r="J91">
        <f>VLOOKUP(B91,'B '!$A$2:$K$620,9,0)</f>
        <v>0</v>
      </c>
      <c r="K91">
        <v>1</v>
      </c>
      <c r="L91">
        <f>VLOOKUP(B91,'B '!$A$2:$K$620,11,0)</f>
        <v>59.99</v>
      </c>
    </row>
    <row r="92" spans="1:12" x14ac:dyDescent="0.25">
      <c r="A92" s="1">
        <v>21564757</v>
      </c>
      <c r="B92">
        <f>VLOOKUP(A92,'B '!$A$2:$K$620,1,0)</f>
        <v>21564757</v>
      </c>
      <c r="C92">
        <f>VLOOKUP(B92,'B '!$A$2:$K$620,2,0)</f>
        <v>42074</v>
      </c>
      <c r="D92">
        <f>VLOOKUP(B92,'B '!$A$2:$K$620,3,0)</f>
        <v>7585117</v>
      </c>
      <c r="E92">
        <f>VLOOKUP(B92,'B '!$A$2:$K$620,4,0)</f>
        <v>3760093542142</v>
      </c>
      <c r="F92" t="str">
        <f>VLOOKUP(B92,'B '!$A$2:$K$620,5,0)</f>
        <v>Lumijardin</v>
      </c>
      <c r="G92" t="str">
        <f>VLOOKUP(B92,'B '!$A$2:$K$620,6,0)</f>
        <v>Hartwaren</v>
      </c>
      <c r="H92" t="str">
        <f>VLOOKUP(B92,'B '!$A$2:$K$620,7,0)</f>
        <v>Lampen &amp; Leuchten</v>
      </c>
      <c r="I92" t="str">
        <f>VLOOKUP(B92,'B '!$A$2:$K$620,8,0)</f>
        <v>LED-Solar-Lichtergirlande "Mimy" in Bunt - (L)235 cm</v>
      </c>
      <c r="J92">
        <f>VLOOKUP(B92,'B '!$A$2:$K$620,9,0)</f>
        <v>0</v>
      </c>
      <c r="K92">
        <v>1</v>
      </c>
      <c r="L92">
        <f>VLOOKUP(B92,'B '!$A$2:$K$620,11,0)</f>
        <v>24</v>
      </c>
    </row>
    <row r="93" spans="1:12" x14ac:dyDescent="0.25">
      <c r="A93" s="1">
        <v>19252344</v>
      </c>
      <c r="B93">
        <f>VLOOKUP(A93,'B '!$A$2:$K$620,1,0)</f>
        <v>19252344</v>
      </c>
      <c r="C93">
        <f>VLOOKUP(B93,'B '!$A$2:$K$620,2,0)</f>
        <v>33723</v>
      </c>
      <c r="D93">
        <f>VLOOKUP(B93,'B '!$A$2:$K$620,3,0)</f>
        <v>6914470</v>
      </c>
      <c r="E93">
        <f>VLOOKUP(B93,'B '!$A$2:$K$620,4,0)</f>
        <v>8004976473846</v>
      </c>
      <c r="F93" t="str">
        <f>VLOOKUP(B93,'B '!$A$2:$K$620,5,0)</f>
        <v>Trendy Kitchen by EXCÉLSA</v>
      </c>
      <c r="G93" t="str">
        <f>VLOOKUP(B93,'B '!$A$2:$K$620,6,0)</f>
        <v>Hartwaren</v>
      </c>
      <c r="H93" t="str">
        <f>VLOOKUP(B93,'B '!$A$2:$K$620,7,0)</f>
        <v>Gedeckter Tisch</v>
      </c>
      <c r="I93" t="str">
        <f>VLOOKUP(B93,'B '!$A$2:$K$620,8,0)</f>
        <v>7tlg. Espressobecher-Set in Bunt/ Weiß</v>
      </c>
      <c r="J93">
        <f>VLOOKUP(B93,'B '!$A$2:$K$620,9,0)</f>
        <v>0</v>
      </c>
      <c r="K93">
        <v>1</v>
      </c>
      <c r="L93">
        <f>VLOOKUP(B93,'B '!$A$2:$K$620,11,0)</f>
        <v>32.96</v>
      </c>
    </row>
    <row r="94" spans="1:12" x14ac:dyDescent="0.25">
      <c r="A94" s="1">
        <v>24949817</v>
      </c>
      <c r="B94">
        <f>VLOOKUP(A94,'B '!$A$2:$K$620,1,0)</f>
        <v>24949817</v>
      </c>
      <c r="C94">
        <f>VLOOKUP(B94,'B '!$A$2:$K$620,2,0)</f>
        <v>48492</v>
      </c>
      <c r="D94">
        <f>VLOOKUP(B94,'B '!$A$2:$K$620,3,0)</f>
        <v>8614187</v>
      </c>
      <c r="E94">
        <f>VLOOKUP(B94,'B '!$A$2:$K$620,4,0)</f>
        <v>3760293962177</v>
      </c>
      <c r="F94" t="str">
        <f>VLOOKUP(B94,'B '!$A$2:$K$620,5,0)</f>
        <v>Björn</v>
      </c>
      <c r="G94" t="str">
        <f>VLOOKUP(B94,'B '!$A$2:$K$620,6,0)</f>
        <v>Hartwaren</v>
      </c>
      <c r="H94" t="str">
        <f>VLOOKUP(B94,'B '!$A$2:$K$620,7,0)</f>
        <v>Aufbewahren &amp; Servieren</v>
      </c>
      <c r="I94" t="str">
        <f>VLOOKUP(B94,'B '!$A$2:$K$620,8,0)</f>
        <v>Salatschüssel "Eclipse Flower" in Natur/ Grau - Ø 30 cm</v>
      </c>
      <c r="J94">
        <f>VLOOKUP(B94,'B '!$A$2:$K$620,9,0)</f>
        <v>0</v>
      </c>
      <c r="K94">
        <v>1</v>
      </c>
      <c r="L94">
        <f>VLOOKUP(B94,'B '!$A$2:$K$620,11,0)</f>
        <v>99.9</v>
      </c>
    </row>
    <row r="95" spans="1:12" x14ac:dyDescent="0.25">
      <c r="A95" s="1">
        <v>24036641</v>
      </c>
      <c r="B95">
        <f>VLOOKUP(A95,'B '!$A$2:$K$620,1,0)</f>
        <v>24036641</v>
      </c>
      <c r="C95">
        <f>VLOOKUP(B95,'B '!$A$2:$K$620,2,0)</f>
        <v>41051</v>
      </c>
      <c r="D95">
        <f>VLOOKUP(B95,'B '!$A$2:$K$620,3,0)</f>
        <v>8350310</v>
      </c>
      <c r="E95">
        <f>VLOOKUP(B95,'B '!$A$2:$K$620,4,0)</f>
        <v>3372360538279</v>
      </c>
      <c r="F95" t="str">
        <f>VLOOKUP(B95,'B '!$A$2:$K$620,5,0)</f>
        <v>Calitex</v>
      </c>
      <c r="G95" t="str">
        <f>VLOOKUP(B95,'B '!$A$2:$K$620,6,0)</f>
        <v>Hartwaren</v>
      </c>
      <c r="H95" t="str">
        <f>VLOOKUP(B95,'B '!$A$2:$K$620,7,0)</f>
        <v>Heimtextilien</v>
      </c>
      <c r="I95" t="str">
        <f>VLOOKUP(B95,'B '!$A$2:$K$620,8,0)</f>
        <v>2tlg. Set: Geschirr- und Küchenhandtuch "Alata" in Bunt</v>
      </c>
      <c r="J95" t="str">
        <f>VLOOKUP(B95,'B '!$A$2:$K$620,9,0)</f>
        <v>45x60 cm</v>
      </c>
      <c r="K95">
        <v>1</v>
      </c>
      <c r="L95">
        <f>VLOOKUP(B95,'B '!$A$2:$K$620,11,0)</f>
        <v>11</v>
      </c>
    </row>
    <row r="96" spans="1:12" x14ac:dyDescent="0.25">
      <c r="A96" s="1">
        <v>27596677</v>
      </c>
      <c r="B96">
        <f>VLOOKUP(A96,'B '!$A$2:$K$620,1,0)</f>
        <v>27596677</v>
      </c>
      <c r="C96">
        <f>VLOOKUP(B96,'B '!$A$2:$K$620,2,0)</f>
        <v>49346</v>
      </c>
      <c r="D96">
        <f>VLOOKUP(B96,'B '!$A$2:$K$620,3,0)</f>
        <v>9425545</v>
      </c>
      <c r="E96">
        <f>VLOOKUP(B96,'B '!$A$2:$K$620,4,0)</f>
        <v>3760093543361</v>
      </c>
      <c r="F96" t="str">
        <f>VLOOKUP(B96,'B '!$A$2:$K$620,5,0)</f>
        <v>lumisky</v>
      </c>
      <c r="G96" t="str">
        <f>VLOOKUP(B96,'B '!$A$2:$K$620,6,0)</f>
        <v>Hartwaren</v>
      </c>
      <c r="H96" t="str">
        <f>VLOOKUP(B96,'B '!$A$2:$K$620,7,0)</f>
        <v>Lampen &amp; Leuchten</v>
      </c>
      <c r="I96" t="str">
        <f>VLOOKUP(B96,'B '!$A$2:$K$620,8,0)</f>
        <v>LED-Solar-Lichtergirlande "Fantasy" in Warmweiß - (L)745 cm</v>
      </c>
      <c r="J96">
        <f>VLOOKUP(B96,'B '!$A$2:$K$620,9,0)</f>
        <v>0</v>
      </c>
      <c r="K96">
        <v>1</v>
      </c>
      <c r="L96">
        <f>VLOOKUP(B96,'B '!$A$2:$K$620,11,0)</f>
        <v>79</v>
      </c>
    </row>
    <row r="97" spans="1:12" x14ac:dyDescent="0.25">
      <c r="A97" s="1">
        <v>21564829</v>
      </c>
      <c r="B97">
        <f>VLOOKUP(A97,'B '!$A$2:$K$620,1,0)</f>
        <v>21564829</v>
      </c>
      <c r="C97">
        <f>VLOOKUP(B97,'B '!$A$2:$K$620,2,0)</f>
        <v>42074</v>
      </c>
      <c r="D97">
        <f>VLOOKUP(B97,'B '!$A$2:$K$620,3,0)</f>
        <v>7585189</v>
      </c>
      <c r="E97">
        <f>VLOOKUP(B97,'B '!$A$2:$K$620,4,0)</f>
        <v>3760093542180</v>
      </c>
      <c r="F97" t="str">
        <f>VLOOKUP(B97,'B '!$A$2:$K$620,5,0)</f>
        <v>Lumijardin</v>
      </c>
      <c r="G97" t="str">
        <f>VLOOKUP(B97,'B '!$A$2:$K$620,6,0)</f>
        <v>Hartwaren</v>
      </c>
      <c r="H97" t="str">
        <f>VLOOKUP(B97,'B '!$A$2:$K$620,7,0)</f>
        <v>Lampen &amp; Leuchten</v>
      </c>
      <c r="I97" t="str">
        <f>VLOOKUP(B97,'B '!$A$2:$K$620,8,0)</f>
        <v>3er-Set: LED-Solarleuchten "Crack Edisun" in Transparent/ Silber - (H)22 cm</v>
      </c>
      <c r="J97">
        <f>VLOOKUP(B97,'B '!$A$2:$K$620,9,0)</f>
        <v>0</v>
      </c>
      <c r="K97">
        <v>1</v>
      </c>
      <c r="L97">
        <f>VLOOKUP(B97,'B '!$A$2:$K$620,11,0)</f>
        <v>38.700000000000003</v>
      </c>
    </row>
    <row r="98" spans="1:12" x14ac:dyDescent="0.25">
      <c r="A98" s="1">
        <v>27596995</v>
      </c>
      <c r="B98">
        <f>VLOOKUP(A98,'B '!$A$2:$K$620,1,0)</f>
        <v>27596995</v>
      </c>
      <c r="C98">
        <f>VLOOKUP(B98,'B '!$A$2:$K$620,2,0)</f>
        <v>49346</v>
      </c>
      <c r="D98">
        <f>VLOOKUP(B98,'B '!$A$2:$K$620,3,0)</f>
        <v>9425863</v>
      </c>
      <c r="E98">
        <f>VLOOKUP(B98,'B '!$A$2:$K$620,4,0)</f>
        <v>3760093543934</v>
      </c>
      <c r="F98" t="str">
        <f>VLOOKUP(B98,'B '!$A$2:$K$620,5,0)</f>
        <v>lumisky</v>
      </c>
      <c r="G98" t="str">
        <f>VLOOKUP(B98,'B '!$A$2:$K$620,6,0)</f>
        <v>Hartwaren</v>
      </c>
      <c r="H98" t="str">
        <f>VLOOKUP(B98,'B '!$A$2:$K$620,7,0)</f>
        <v>Lampen &amp; Leuchten</v>
      </c>
      <c r="I98" t="str">
        <f>VLOOKUP(B98,'B '!$A$2:$K$620,8,0)</f>
        <v>LED-Solarleuchte "Stripy" in Grau - (H)44 cm</v>
      </c>
      <c r="J98">
        <f>VLOOKUP(B98,'B '!$A$2:$K$620,9,0)</f>
        <v>0</v>
      </c>
      <c r="K98">
        <v>1</v>
      </c>
      <c r="L98">
        <f>VLOOKUP(B98,'B '!$A$2:$K$620,11,0)</f>
        <v>109</v>
      </c>
    </row>
    <row r="99" spans="1:12" x14ac:dyDescent="0.25">
      <c r="A99" s="1">
        <v>18657312</v>
      </c>
      <c r="B99">
        <f>VLOOKUP(A99,'B '!$A$2:$K$620,1,0)</f>
        <v>18657312</v>
      </c>
      <c r="C99">
        <f>VLOOKUP(B99,'B '!$A$2:$K$620,2,0)</f>
        <v>39064</v>
      </c>
      <c r="D99">
        <f>VLOOKUP(B99,'B '!$A$2:$K$620,3,0)</f>
        <v>6731565</v>
      </c>
      <c r="E99">
        <f>VLOOKUP(B99,'B '!$A$2:$K$620,4,0)</f>
        <v>8681875072525</v>
      </c>
      <c r="F99" t="str">
        <f>VLOOKUP(B99,'B '!$A$2:$K$620,5,0)</f>
        <v>Evila</v>
      </c>
      <c r="G99" t="str">
        <f>VLOOKUP(B99,'B '!$A$2:$K$620,6,0)</f>
        <v>Hartwaren</v>
      </c>
      <c r="H99" t="str">
        <f>VLOOKUP(B99,'B '!$A$2:$K$620,7,0)</f>
        <v>Möbel</v>
      </c>
      <c r="I99" t="str">
        <f>VLOOKUP(B99,'B '!$A$2:$K$620,8,0)</f>
        <v>Wandregal "Aa055" in Hellbraun - (B)40 x (H)1,6 x (T)13 cm</v>
      </c>
      <c r="J99">
        <f>VLOOKUP(B99,'B '!$A$2:$K$620,9,0)</f>
        <v>0</v>
      </c>
      <c r="K99">
        <v>1</v>
      </c>
      <c r="L99">
        <f>VLOOKUP(B99,'B '!$A$2:$K$620,11,0)</f>
        <v>58.4</v>
      </c>
    </row>
    <row r="100" spans="1:12" x14ac:dyDescent="0.25">
      <c r="A100" s="1">
        <v>12559842</v>
      </c>
      <c r="B100">
        <f>VLOOKUP(A100,'B '!$A$2:$K$620,1,0)</f>
        <v>12559842</v>
      </c>
      <c r="C100">
        <f>VLOOKUP(B100,'B '!$A$2:$K$620,2,0)</f>
        <v>25708</v>
      </c>
      <c r="D100">
        <f>VLOOKUP(B100,'B '!$A$2:$K$620,3,0)</f>
        <v>4830089</v>
      </c>
      <c r="E100">
        <f>VLOOKUP(B100,'B '!$A$2:$K$620,4,0)</f>
        <v>8434169214251</v>
      </c>
      <c r="F100" t="str">
        <f>VLOOKUP(B100,'B '!$A$2:$K$620,5,0)</f>
        <v>Surdic</v>
      </c>
      <c r="G100" t="str">
        <f>VLOOKUP(B100,'B '!$A$2:$K$620,6,0)</f>
        <v>Hartwaren</v>
      </c>
      <c r="H100" t="str">
        <f>VLOOKUP(B100,'B '!$A$2:$K$620,7,0)</f>
        <v>Heimtextilien</v>
      </c>
      <c r="I100" t="str">
        <f>VLOOKUP(B100,'B '!$A$2:$K$620,8,0)</f>
        <v>Picknickdecke "Botanic" in Creme/ Bunt - (L)170 x (B)140 cm</v>
      </c>
      <c r="J100">
        <f>VLOOKUP(B100,'B '!$A$2:$K$620,9,0)</f>
        <v>0</v>
      </c>
      <c r="K100">
        <v>1</v>
      </c>
      <c r="L100">
        <f>VLOOKUP(B100,'B '!$A$2:$K$620,11,0)</f>
        <v>99</v>
      </c>
    </row>
    <row r="101" spans="1:12" x14ac:dyDescent="0.25">
      <c r="A101" s="1">
        <v>21564754</v>
      </c>
      <c r="B101">
        <f>VLOOKUP(A101,'B '!$A$2:$K$620,1,0)</f>
        <v>21564754</v>
      </c>
      <c r="C101">
        <f>VLOOKUP(B101,'B '!$A$2:$K$620,2,0)</f>
        <v>42074</v>
      </c>
      <c r="D101">
        <f>VLOOKUP(B101,'B '!$A$2:$K$620,3,0)</f>
        <v>7585114</v>
      </c>
      <c r="E101">
        <f>VLOOKUP(B101,'B '!$A$2:$K$620,4,0)</f>
        <v>3760093542128</v>
      </c>
      <c r="F101" t="str">
        <f>VLOOKUP(B101,'B '!$A$2:$K$620,5,0)</f>
        <v>Lumijardin</v>
      </c>
      <c r="G101" t="str">
        <f>VLOOKUP(B101,'B '!$A$2:$K$620,6,0)</f>
        <v>Hartwaren</v>
      </c>
      <c r="H101" t="str">
        <f>VLOOKUP(B101,'B '!$A$2:$K$620,7,0)</f>
        <v>Lampen &amp; Leuchten</v>
      </c>
      <c r="I101" t="str">
        <f>VLOOKUP(B101,'B '!$A$2:$K$620,8,0)</f>
        <v>LED-Solar-Lichtergirlande "Fantasy Star" in Warmweiß - (L)515 cm</v>
      </c>
      <c r="J101">
        <f>VLOOKUP(B101,'B '!$A$2:$K$620,9,0)</f>
        <v>0</v>
      </c>
      <c r="K101">
        <v>1</v>
      </c>
      <c r="L101">
        <f>VLOOKUP(B101,'B '!$A$2:$K$620,11,0)</f>
        <v>25.5</v>
      </c>
    </row>
    <row r="102" spans="1:12" x14ac:dyDescent="0.25">
      <c r="A102" s="1">
        <v>18415092</v>
      </c>
      <c r="B102">
        <f>VLOOKUP(A102,'B '!$A$2:$K$620,1,0)</f>
        <v>18415092</v>
      </c>
      <c r="C102">
        <f>VLOOKUP(B102,'B '!$A$2:$K$620,2,0)</f>
        <v>36100</v>
      </c>
      <c r="D102">
        <f>VLOOKUP(B102,'B '!$A$2:$K$620,3,0)</f>
        <v>6659492</v>
      </c>
      <c r="E102">
        <f>VLOOKUP(B102,'B '!$A$2:$K$620,4,0)</f>
        <v>7391482021571</v>
      </c>
      <c r="F102" t="str">
        <f>VLOOKUP(B102,'B '!$A$2:$K$620,5,0)</f>
        <v>STAR Trading</v>
      </c>
      <c r="G102" t="str">
        <f>VLOOKUP(B102,'B '!$A$2:$K$620,6,0)</f>
        <v>Hartwaren</v>
      </c>
      <c r="H102" t="str">
        <f>VLOOKUP(B102,'B '!$A$2:$K$620,7,0)</f>
        <v>Lampen &amp; Leuchten</v>
      </c>
      <c r="I102" t="str">
        <f>VLOOKUP(B102,'B '!$A$2:$K$620,8,0)</f>
        <v>LED-Lichterkette "Festival" in Warmweiß - (L)450 cm</v>
      </c>
      <c r="J102">
        <f>VLOOKUP(B102,'B '!$A$2:$K$620,9,0)</f>
        <v>0</v>
      </c>
      <c r="K102">
        <v>1</v>
      </c>
      <c r="L102">
        <f>VLOOKUP(B102,'B '!$A$2:$K$620,11,0)</f>
        <v>25.08</v>
      </c>
    </row>
    <row r="103" spans="1:12" x14ac:dyDescent="0.25">
      <c r="A103" s="1">
        <v>20977594</v>
      </c>
      <c r="B103">
        <f>VLOOKUP(A103,'B '!$A$2:$K$620,1,0)</f>
        <v>20977594</v>
      </c>
      <c r="C103">
        <f>VLOOKUP(B103,'B '!$A$2:$K$620,2,0)</f>
        <v>41389</v>
      </c>
      <c r="D103">
        <f>VLOOKUP(B103,'B '!$A$2:$K$620,3,0)</f>
        <v>7418649</v>
      </c>
      <c r="E103">
        <f>VLOOKUP(B103,'B '!$A$2:$K$620,4,0)</f>
        <v>8434169254561</v>
      </c>
      <c r="F103" t="str">
        <f>VLOOKUP(B103,'B '!$A$2:$K$620,5,0)</f>
        <v>Folkifreckles</v>
      </c>
      <c r="G103" t="str">
        <f>VLOOKUP(B103,'B '!$A$2:$K$620,6,0)</f>
        <v>Hartwaren</v>
      </c>
      <c r="H103" t="str">
        <f>VLOOKUP(B103,'B '!$A$2:$K$620,7,0)</f>
        <v>Deko</v>
      </c>
      <c r="I103" t="str">
        <f>VLOOKUP(B103,'B '!$A$2:$K$620,8,0)</f>
        <v>Wandobjekt "Eyelash" in Schwarz</v>
      </c>
      <c r="J103">
        <f>VLOOKUP(B103,'B '!$A$2:$K$620,9,0)</f>
        <v>0</v>
      </c>
      <c r="K103">
        <v>1</v>
      </c>
      <c r="L103">
        <f>VLOOKUP(B103,'B '!$A$2:$K$620,11,0)</f>
        <v>20</v>
      </c>
    </row>
    <row r="104" spans="1:12" x14ac:dyDescent="0.25">
      <c r="A104" s="1">
        <v>20387657</v>
      </c>
      <c r="B104">
        <f>VLOOKUP(A104,'B '!$A$2:$K$620,1,0)</f>
        <v>20387657</v>
      </c>
      <c r="C104">
        <f>VLOOKUP(B104,'B '!$A$2:$K$620,2,0)</f>
        <v>41599</v>
      </c>
      <c r="D104">
        <f>VLOOKUP(B104,'B '!$A$2:$K$620,3,0)</f>
        <v>7249358</v>
      </c>
      <c r="E104">
        <f>VLOOKUP(B104,'B '!$A$2:$K$620,4,0)</f>
        <v>8681875163100</v>
      </c>
      <c r="F104" t="str">
        <f>VLOOKUP(B104,'B '!$A$2:$K$620,5,0)</f>
        <v>Colorful Cotton</v>
      </c>
      <c r="G104" t="str">
        <f>VLOOKUP(B104,'B '!$A$2:$K$620,6,0)</f>
        <v>Hartwaren</v>
      </c>
      <c r="H104" t="str">
        <f>VLOOKUP(B104,'B '!$A$2:$K$620,7,0)</f>
        <v>Heimtextilien</v>
      </c>
      <c r="I104" t="str">
        <f>VLOOKUP(B104,'B '!$A$2:$K$620,8,0)</f>
        <v>Bettwäsche-Set "Paint" in Anthrazit</v>
      </c>
      <c r="J104" t="str">
        <f>VLOOKUP(B104,'B '!$A$2:$K$620,9,0)</f>
        <v>135x200 cm</v>
      </c>
      <c r="K104">
        <v>1</v>
      </c>
      <c r="L104">
        <f>VLOOKUP(B104,'B '!$A$2:$K$620,11,0)</f>
        <v>85</v>
      </c>
    </row>
    <row r="105" spans="1:12" x14ac:dyDescent="0.25">
      <c r="A105" s="1">
        <v>17470180</v>
      </c>
      <c r="B105">
        <f>VLOOKUP(A105,'B '!$A$2:$K$620,1,0)</f>
        <v>17470180</v>
      </c>
      <c r="C105">
        <f>VLOOKUP(B105,'B '!$A$2:$K$620,2,0)</f>
        <v>36098</v>
      </c>
      <c r="D105">
        <f>VLOOKUP(B105,'B '!$A$2:$K$620,3,0)</f>
        <v>6392461</v>
      </c>
      <c r="E105">
        <f>VLOOKUP(B105,'B '!$A$2:$K$620,4,0)</f>
        <v>7391482028075</v>
      </c>
      <c r="F105" t="str">
        <f>VLOOKUP(B105,'B '!$A$2:$K$620,5,0)</f>
        <v>STAR Trading</v>
      </c>
      <c r="G105" t="str">
        <f>VLOOKUP(B105,'B '!$A$2:$K$620,6,0)</f>
        <v>Hartwaren</v>
      </c>
      <c r="H105" t="str">
        <f>VLOOKUP(B105,'B '!$A$2:$K$620,7,0)</f>
        <v>Lampen &amp; Leuchten</v>
      </c>
      <c r="I105" t="str">
        <f>VLOOKUP(B105,'B '!$A$2:$K$620,8,0)</f>
        <v>LED-Solarlichterkette "Bassis" in Schwarz - (L)1000 cm</v>
      </c>
      <c r="J105">
        <f>VLOOKUP(B105,'B '!$A$2:$K$620,9,0)</f>
        <v>0</v>
      </c>
      <c r="K105">
        <v>1</v>
      </c>
      <c r="L105">
        <f>VLOOKUP(B105,'B '!$A$2:$K$620,11,0)</f>
        <v>21.92</v>
      </c>
    </row>
    <row r="106" spans="1:12" x14ac:dyDescent="0.25">
      <c r="A106" s="1">
        <v>24567596</v>
      </c>
      <c r="B106">
        <f>VLOOKUP(A106,'B '!$A$2:$K$620,1,0)</f>
        <v>24567596</v>
      </c>
      <c r="C106">
        <f>VLOOKUP(B106,'B '!$A$2:$K$620,2,0)</f>
        <v>47136</v>
      </c>
      <c r="D106">
        <f>VLOOKUP(B106,'B '!$A$2:$K$620,3,0)</f>
        <v>8509076</v>
      </c>
      <c r="E106">
        <f>VLOOKUP(B106,'B '!$A$2:$K$620,4,0)</f>
        <v>4020607733060</v>
      </c>
      <c r="F106" t="str">
        <f>VLOOKUP(B106,'B '!$A$2:$K$620,5,0)</f>
        <v>Boltze</v>
      </c>
      <c r="G106" t="str">
        <f>VLOOKUP(B106,'B '!$A$2:$K$620,6,0)</f>
        <v>Hartwaren</v>
      </c>
      <c r="H106" t="str">
        <f>VLOOKUP(B106,'B '!$A$2:$K$620,7,0)</f>
        <v>Lampen &amp; Leuchten</v>
      </c>
      <c r="I106" t="str">
        <f>VLOOKUP(B106,'B '!$A$2:$K$620,8,0)</f>
        <v>LED-Dekoleuchte "Volta" in Schwarz - (H)40 cm</v>
      </c>
      <c r="J106">
        <f>VLOOKUP(B106,'B '!$A$2:$K$620,9,0)</f>
        <v>0</v>
      </c>
      <c r="K106">
        <v>1</v>
      </c>
      <c r="L106">
        <f>VLOOKUP(B106,'B '!$A$2:$K$620,11,0)</f>
        <v>32.5</v>
      </c>
    </row>
    <row r="107" spans="1:12" x14ac:dyDescent="0.25">
      <c r="A107" s="1">
        <v>27596893</v>
      </c>
      <c r="B107">
        <f>VLOOKUP(A107,'B '!$A$2:$K$620,1,0)</f>
        <v>27596893</v>
      </c>
      <c r="C107">
        <f>VLOOKUP(B107,'B '!$A$2:$K$620,2,0)</f>
        <v>49346</v>
      </c>
      <c r="D107">
        <f>VLOOKUP(B107,'B '!$A$2:$K$620,3,0)</f>
        <v>9425761</v>
      </c>
      <c r="E107">
        <f>VLOOKUP(B107,'B '!$A$2:$K$620,4,0)</f>
        <v>3760093544122</v>
      </c>
      <c r="F107" t="str">
        <f>VLOOKUP(B107,'B '!$A$2:$K$620,5,0)</f>
        <v>Lumijardin</v>
      </c>
      <c r="G107" t="str">
        <f>VLOOKUP(B107,'B '!$A$2:$K$620,6,0)</f>
        <v>Hartwaren</v>
      </c>
      <c r="H107" t="str">
        <f>VLOOKUP(B107,'B '!$A$2:$K$620,7,0)</f>
        <v>Lampen &amp; Leuchten</v>
      </c>
      <c r="I107" t="str">
        <f>VLOOKUP(B107,'B '!$A$2:$K$620,8,0)</f>
        <v>2er-Set: LED-Solarleuchten "Ball" in Transparent/ Silber - (H)13 cm</v>
      </c>
      <c r="J107">
        <f>VLOOKUP(B107,'B '!$A$2:$K$620,9,0)</f>
        <v>0</v>
      </c>
      <c r="K107">
        <v>1</v>
      </c>
      <c r="L107">
        <f>VLOOKUP(B107,'B '!$A$2:$K$620,11,0)</f>
        <v>69</v>
      </c>
    </row>
    <row r="108" spans="1:12" x14ac:dyDescent="0.25">
      <c r="A108" s="1">
        <v>21564789</v>
      </c>
      <c r="B108">
        <f>VLOOKUP(A108,'B '!$A$2:$K$620,1,0)</f>
        <v>21564789</v>
      </c>
      <c r="C108">
        <f>VLOOKUP(B108,'B '!$A$2:$K$620,2,0)</f>
        <v>42074</v>
      </c>
      <c r="D108">
        <f>VLOOKUP(B108,'B '!$A$2:$K$620,3,0)</f>
        <v>7585149</v>
      </c>
      <c r="E108">
        <f>VLOOKUP(B108,'B '!$A$2:$K$620,4,0)</f>
        <v>3760093542104</v>
      </c>
      <c r="F108" t="str">
        <f>VLOOKUP(B108,'B '!$A$2:$K$620,5,0)</f>
        <v>lumisky</v>
      </c>
      <c r="G108" t="str">
        <f>VLOOKUP(B108,'B '!$A$2:$K$620,6,0)</f>
        <v>Hartwaren</v>
      </c>
      <c r="H108" t="str">
        <f>VLOOKUP(B108,'B '!$A$2:$K$620,7,0)</f>
        <v>Lampen &amp; Leuchten</v>
      </c>
      <c r="I108" t="str">
        <f>VLOOKUP(B108,'B '!$A$2:$K$620,8,0)</f>
        <v>LED-Solarleuchte "Standy" mit Farbwechsel - (H)36 x Ø 20 cm</v>
      </c>
      <c r="J108">
        <f>VLOOKUP(B108,'B '!$A$2:$K$620,9,0)</f>
        <v>0</v>
      </c>
      <c r="K108">
        <v>1</v>
      </c>
      <c r="L108">
        <f>VLOOKUP(B108,'B '!$A$2:$K$620,11,0)</f>
        <v>69</v>
      </c>
    </row>
    <row r="109" spans="1:12" x14ac:dyDescent="0.25">
      <c r="A109" s="1">
        <v>21564789</v>
      </c>
      <c r="B109">
        <f>VLOOKUP(A109,'B '!$A$2:$K$620,1,0)</f>
        <v>21564789</v>
      </c>
      <c r="C109">
        <f>VLOOKUP(B109,'B '!$A$2:$K$620,2,0)</f>
        <v>42074</v>
      </c>
      <c r="D109">
        <f>VLOOKUP(B109,'B '!$A$2:$K$620,3,0)</f>
        <v>7585149</v>
      </c>
      <c r="E109">
        <f>VLOOKUP(B109,'B '!$A$2:$K$620,4,0)</f>
        <v>3760093542104</v>
      </c>
      <c r="F109" t="str">
        <f>VLOOKUP(B109,'B '!$A$2:$K$620,5,0)</f>
        <v>lumisky</v>
      </c>
      <c r="G109" t="str">
        <f>VLOOKUP(B109,'B '!$A$2:$K$620,6,0)</f>
        <v>Hartwaren</v>
      </c>
      <c r="H109" t="str">
        <f>VLOOKUP(B109,'B '!$A$2:$K$620,7,0)</f>
        <v>Lampen &amp; Leuchten</v>
      </c>
      <c r="I109" t="str">
        <f>VLOOKUP(B109,'B '!$A$2:$K$620,8,0)</f>
        <v>LED-Solarleuchte "Standy" mit Farbwechsel - (H)36 x Ø 20 cm</v>
      </c>
      <c r="J109">
        <f>VLOOKUP(B109,'B '!$A$2:$K$620,9,0)</f>
        <v>0</v>
      </c>
      <c r="K109">
        <v>1</v>
      </c>
      <c r="L109">
        <f>VLOOKUP(B109,'B '!$A$2:$K$620,11,0)</f>
        <v>69</v>
      </c>
    </row>
    <row r="110" spans="1:12" x14ac:dyDescent="0.25">
      <c r="A110" s="1">
        <v>24949805</v>
      </c>
      <c r="B110">
        <f>VLOOKUP(A110,'B '!$A$2:$K$620,1,0)</f>
        <v>24949805</v>
      </c>
      <c r="C110">
        <f>VLOOKUP(B110,'B '!$A$2:$K$620,2,0)</f>
        <v>48492</v>
      </c>
      <c r="D110">
        <f>VLOOKUP(B110,'B '!$A$2:$K$620,3,0)</f>
        <v>8614175</v>
      </c>
      <c r="E110">
        <f>VLOOKUP(B110,'B '!$A$2:$K$620,4,0)</f>
        <v>3760293960128</v>
      </c>
      <c r="F110" t="str">
        <f>VLOOKUP(B110,'B '!$A$2:$K$620,5,0)</f>
        <v>Björn</v>
      </c>
      <c r="G110" t="str">
        <f>VLOOKUP(B110,'B '!$A$2:$K$620,6,0)</f>
        <v>Hartwaren</v>
      </c>
      <c r="H110" t="str">
        <f>VLOOKUP(B110,'B '!$A$2:$K$620,7,0)</f>
        <v>Aufbewahren &amp; Servieren</v>
      </c>
      <c r="I110" t="str">
        <f>VLOOKUP(B110,'B '!$A$2:$K$620,8,0)</f>
        <v>Salatschüssel "Color Star" in Natur/ Gelb - Ø 30 cm</v>
      </c>
      <c r="J110">
        <f>VLOOKUP(B110,'B '!$A$2:$K$620,9,0)</f>
        <v>0</v>
      </c>
      <c r="K110">
        <v>1</v>
      </c>
      <c r="L110">
        <f>VLOOKUP(B110,'B '!$A$2:$K$620,11,0)</f>
        <v>99.9</v>
      </c>
    </row>
    <row r="111" spans="1:12" x14ac:dyDescent="0.25">
      <c r="A111" s="1">
        <v>30556230</v>
      </c>
      <c r="B111">
        <f>VLOOKUP(A111,'B '!$A$2:$K$620,1,0)</f>
        <v>30556230</v>
      </c>
      <c r="C111">
        <f>VLOOKUP(B111,'B '!$A$2:$K$620,2,0)</f>
        <v>64350</v>
      </c>
      <c r="D111">
        <f>VLOOKUP(B111,'B '!$A$2:$K$620,3,0)</f>
        <v>10312333</v>
      </c>
      <c r="E111">
        <f>VLOOKUP(B111,'B '!$A$2:$K$620,4,0)</f>
        <v>3664944184966</v>
      </c>
      <c r="F111" t="str">
        <f>VLOOKUP(B111,'B '!$A$2:$K$620,5,0)</f>
        <v>Ethnical Life</v>
      </c>
      <c r="G111" t="str">
        <f>VLOOKUP(B111,'B '!$A$2:$K$620,6,0)</f>
        <v>Hartwaren</v>
      </c>
      <c r="H111" t="str">
        <f>VLOOKUP(B111,'B '!$A$2:$K$620,7,0)</f>
        <v>Deko</v>
      </c>
      <c r="I111" t="str">
        <f>VLOOKUP(B111,'B '!$A$2:$K$620,8,0)</f>
        <v>Windlicht "Bouddha" in Grau - (H)21 cm</v>
      </c>
      <c r="J111">
        <f>VLOOKUP(B111,'B '!$A$2:$K$620,9,0)</f>
        <v>0</v>
      </c>
      <c r="K111">
        <v>1</v>
      </c>
      <c r="L111">
        <f>VLOOKUP(B111,'B '!$A$2:$K$620,11,0)</f>
        <v>10</v>
      </c>
    </row>
    <row r="112" spans="1:12" x14ac:dyDescent="0.25">
      <c r="A112" s="1">
        <v>30128343</v>
      </c>
      <c r="B112">
        <f>VLOOKUP(A112,'B '!$A$2:$K$620,1,0)</f>
        <v>30128343</v>
      </c>
      <c r="C112">
        <f>VLOOKUP(B112,'B '!$A$2:$K$620,2,0)</f>
        <v>51308</v>
      </c>
      <c r="D112">
        <f>VLOOKUP(B112,'B '!$A$2:$K$620,3,0)</f>
        <v>10179660</v>
      </c>
      <c r="E112">
        <f>VLOOKUP(B112,'B '!$A$2:$K$620,4,0)</f>
        <v>5413184110703</v>
      </c>
      <c r="F112" t="str">
        <f>VLOOKUP(B112,'B '!$A$2:$K$620,5,0)</f>
        <v>KitchenAid</v>
      </c>
      <c r="G112" t="str">
        <f>VLOOKUP(B112,'B '!$A$2:$K$620,6,0)</f>
        <v>Hartwaren</v>
      </c>
      <c r="H112" t="str">
        <f>VLOOKUP(B112,'B '!$A$2:$K$620,7,0)</f>
        <v>Küchenelektronik</v>
      </c>
      <c r="I112" t="str">
        <f>VLOOKUP(B112,'B '!$A$2:$K$620,8,0)</f>
        <v>Edelstahl-Rührschüssel "5K5A2SB" - 4,8 l</v>
      </c>
      <c r="J112">
        <f>VLOOKUP(B112,'B '!$A$2:$K$620,9,0)</f>
        <v>0</v>
      </c>
      <c r="K112">
        <v>1</v>
      </c>
      <c r="L112">
        <f>VLOOKUP(B112,'B '!$A$2:$K$620,11,0)</f>
        <v>99</v>
      </c>
    </row>
    <row r="113" spans="1:12" x14ac:dyDescent="0.25">
      <c r="A113" s="1">
        <v>13447085</v>
      </c>
      <c r="B113">
        <f>VLOOKUP(A113,'B '!$A$2:$K$620,1,0)</f>
        <v>13447085</v>
      </c>
      <c r="C113">
        <f>VLOOKUP(B113,'B '!$A$2:$K$620,2,0)</f>
        <v>25834</v>
      </c>
      <c r="D113">
        <f>VLOOKUP(B113,'B '!$A$2:$K$620,3,0)</f>
        <v>5123446</v>
      </c>
      <c r="E113">
        <f>VLOOKUP(B113,'B '!$A$2:$K$620,4,0)</f>
        <v>4002541379672</v>
      </c>
      <c r="F113" t="str">
        <f>VLOOKUP(B113,'B '!$A$2:$K$620,5,0)</f>
        <v>Montana</v>
      </c>
      <c r="G113" t="str">
        <f>VLOOKUP(B113,'B '!$A$2:$K$620,6,0)</f>
        <v>Hartwaren</v>
      </c>
      <c r="H113" t="str">
        <f>VLOOKUP(B113,'B '!$A$2:$K$620,7,0)</f>
        <v>Gedeckter Tisch</v>
      </c>
      <c r="I113" t="str">
        <f>VLOOKUP(B113,'B '!$A$2:$K$620,8,0)</f>
        <v>6er-Set: Weißweingläser "Avalon" - 290 ml</v>
      </c>
      <c r="J113">
        <f>VLOOKUP(B113,'B '!$A$2:$K$620,9,0)</f>
        <v>0</v>
      </c>
      <c r="K113">
        <v>1</v>
      </c>
      <c r="L113">
        <f>VLOOKUP(B113,'B '!$A$2:$K$620,11,0)</f>
        <v>41.94</v>
      </c>
    </row>
    <row r="114" spans="1:12" x14ac:dyDescent="0.25">
      <c r="A114" s="1">
        <v>27725713</v>
      </c>
      <c r="B114">
        <f>VLOOKUP(A114,'B '!$A$2:$K$620,1,0)</f>
        <v>27725713</v>
      </c>
      <c r="C114">
        <f>VLOOKUP(B114,'B '!$A$2:$K$620,2,0)</f>
        <v>53045</v>
      </c>
      <c r="D114">
        <f>VLOOKUP(B114,'B '!$A$2:$K$620,3,0)</f>
        <v>9468781</v>
      </c>
      <c r="E114">
        <f>VLOOKUP(B114,'B '!$A$2:$K$620,4,0)</f>
        <v>8004976487478</v>
      </c>
      <c r="F114" t="str">
        <f>VLOOKUP(B114,'B '!$A$2:$K$620,5,0)</f>
        <v>Trendy Kitchen by EXCÉLSA</v>
      </c>
      <c r="G114" t="str">
        <f>VLOOKUP(B114,'B '!$A$2:$K$620,6,0)</f>
        <v>Hartwaren</v>
      </c>
      <c r="H114" t="str">
        <f>VLOOKUP(B114,'B '!$A$2:$K$620,7,0)</f>
        <v>Aufbewahren &amp; Servieren</v>
      </c>
      <c r="I114" t="str">
        <f>VLOOKUP(B114,'B '!$A$2:$K$620,8,0)</f>
        <v>Trendy Kitchen by EXCÉLSA Brotkörbe  in hellbraun</v>
      </c>
      <c r="J114">
        <f>VLOOKUP(B114,'B '!$A$2:$K$620,9,0)</f>
        <v>0</v>
      </c>
      <c r="K114">
        <v>1</v>
      </c>
      <c r="L114">
        <f>VLOOKUP(B114,'B '!$A$2:$K$620,11,0)</f>
        <v>77.36</v>
      </c>
    </row>
    <row r="115" spans="1:12" x14ac:dyDescent="0.25">
      <c r="A115" s="1">
        <v>21564785</v>
      </c>
      <c r="B115">
        <f>VLOOKUP(A115,'B '!$A$2:$K$620,1,0)</f>
        <v>21564785</v>
      </c>
      <c r="C115">
        <f>VLOOKUP(B115,'B '!$A$2:$K$620,2,0)</f>
        <v>42074</v>
      </c>
      <c r="D115">
        <f>VLOOKUP(B115,'B '!$A$2:$K$620,3,0)</f>
        <v>7585145</v>
      </c>
      <c r="E115">
        <f>VLOOKUP(B115,'B '!$A$2:$K$620,4,0)</f>
        <v>3760093541923</v>
      </c>
      <c r="F115" t="str">
        <f>VLOOKUP(B115,'B '!$A$2:$K$620,5,0)</f>
        <v>Lumijardin</v>
      </c>
      <c r="G115" t="str">
        <f>VLOOKUP(B115,'B '!$A$2:$K$620,6,0)</f>
        <v>Hartwaren</v>
      </c>
      <c r="H115" t="str">
        <f>VLOOKUP(B115,'B '!$A$2:$K$620,7,0)</f>
        <v>Lampen &amp; Leuchten</v>
      </c>
      <c r="I115" t="str">
        <f>VLOOKUP(B115,'B '!$A$2:$K$620,8,0)</f>
        <v>LED-Solar-Dekoleuchte "Solenzara" in Weiß- (H)6 x Ø 5 cm</v>
      </c>
      <c r="J115">
        <f>VLOOKUP(B115,'B '!$A$2:$K$620,9,0)</f>
        <v>0</v>
      </c>
      <c r="K115">
        <v>1</v>
      </c>
      <c r="L115">
        <f>VLOOKUP(B115,'B '!$A$2:$K$620,11,0)</f>
        <v>24</v>
      </c>
    </row>
    <row r="116" spans="1:12" x14ac:dyDescent="0.25">
      <c r="A116" s="1">
        <v>27596893</v>
      </c>
      <c r="B116">
        <f>VLOOKUP(A116,'B '!$A$2:$K$620,1,0)</f>
        <v>27596893</v>
      </c>
      <c r="C116">
        <f>VLOOKUP(B116,'B '!$A$2:$K$620,2,0)</f>
        <v>49346</v>
      </c>
      <c r="D116">
        <f>VLOOKUP(B116,'B '!$A$2:$K$620,3,0)</f>
        <v>9425761</v>
      </c>
      <c r="E116">
        <f>VLOOKUP(B116,'B '!$A$2:$K$620,4,0)</f>
        <v>3760093544122</v>
      </c>
      <c r="F116" t="str">
        <f>VLOOKUP(B116,'B '!$A$2:$K$620,5,0)</f>
        <v>Lumijardin</v>
      </c>
      <c r="G116" t="str">
        <f>VLOOKUP(B116,'B '!$A$2:$K$620,6,0)</f>
        <v>Hartwaren</v>
      </c>
      <c r="H116" t="str">
        <f>VLOOKUP(B116,'B '!$A$2:$K$620,7,0)</f>
        <v>Lampen &amp; Leuchten</v>
      </c>
      <c r="I116" t="str">
        <f>VLOOKUP(B116,'B '!$A$2:$K$620,8,0)</f>
        <v>2er-Set: LED-Solarleuchten "Ball" in Transparent/ Silber - (H)13 cm</v>
      </c>
      <c r="J116">
        <f>VLOOKUP(B116,'B '!$A$2:$K$620,9,0)</f>
        <v>0</v>
      </c>
      <c r="K116">
        <v>1</v>
      </c>
      <c r="L116">
        <f>VLOOKUP(B116,'B '!$A$2:$K$620,11,0)</f>
        <v>69</v>
      </c>
    </row>
    <row r="117" spans="1:12" x14ac:dyDescent="0.25">
      <c r="A117" s="1">
        <v>6726542</v>
      </c>
      <c r="B117">
        <f>VLOOKUP(A117,'B '!$A$2:$K$620,1,0)</f>
        <v>6726542</v>
      </c>
      <c r="C117">
        <f>VLOOKUP(B117,'B '!$A$2:$K$620,2,0)</f>
        <v>10095</v>
      </c>
      <c r="D117">
        <f>VLOOKUP(B117,'B '!$A$2:$K$620,3,0)</f>
        <v>3149660</v>
      </c>
      <c r="E117">
        <f>VLOOKUP(B117,'B '!$A$2:$K$620,4,0)</f>
        <v>4002541207661</v>
      </c>
      <c r="F117" t="str">
        <f>VLOOKUP(B117,'B '!$A$2:$K$620,5,0)</f>
        <v>LEONARDO</v>
      </c>
      <c r="G117" t="str">
        <f>VLOOKUP(B117,'B '!$A$2:$K$620,6,0)</f>
        <v>Hartwaren</v>
      </c>
      <c r="H117" t="str">
        <f>VLOOKUP(B117,'B '!$A$2:$K$620,7,0)</f>
        <v>Gedeckter Tisch</v>
      </c>
      <c r="I117" t="str">
        <f>VLOOKUP(B117,'B '!$A$2:$K$620,8,0)</f>
        <v>6er-Set: Wassergläser "Volterra" - 270 ml</v>
      </c>
      <c r="J117">
        <f>VLOOKUP(B117,'B '!$A$2:$K$620,9,0)</f>
        <v>0</v>
      </c>
      <c r="K117">
        <v>1</v>
      </c>
      <c r="L117">
        <f>VLOOKUP(B117,'B '!$A$2:$K$620,11,0)</f>
        <v>17.7</v>
      </c>
    </row>
    <row r="118" spans="1:12" x14ac:dyDescent="0.25">
      <c r="A118" s="1">
        <v>22095050</v>
      </c>
      <c r="B118">
        <f>VLOOKUP(A118,'B '!$A$2:$K$620,1,0)</f>
        <v>22095050</v>
      </c>
      <c r="C118">
        <f>VLOOKUP(B118,'B '!$A$2:$K$620,2,0)</f>
        <v>46087</v>
      </c>
      <c r="D118">
        <f>VLOOKUP(B118,'B '!$A$2:$K$620,3,0)</f>
        <v>7736078</v>
      </c>
      <c r="E118">
        <f>VLOOKUP(B118,'B '!$A$2:$K$620,4,0)</f>
        <v>5020436333898</v>
      </c>
      <c r="F118" t="str">
        <f>VLOOKUP(B118,'B '!$A$2:$K$620,5,0)</f>
        <v>Regatta</v>
      </c>
      <c r="G118" t="str">
        <f>VLOOKUP(B118,'B '!$A$2:$K$620,6,0)</f>
        <v>Hartwaren</v>
      </c>
      <c r="H118" t="str">
        <f>VLOOKUP(B118,'B '!$A$2:$K$620,7,0)</f>
        <v>Outdoor</v>
      </c>
      <c r="I118" t="str">
        <f>VLOOKUP(B118,'B '!$A$2:$K$620,8,0)</f>
        <v>5er-Set: Stahlheringe "Steel V Pegs" in Silber</v>
      </c>
      <c r="J118">
        <f>VLOOKUP(B118,'B '!$A$2:$K$620,9,0)</f>
        <v>0</v>
      </c>
      <c r="K118">
        <v>1</v>
      </c>
      <c r="L118">
        <f>VLOOKUP(B118,'B '!$A$2:$K$620,11,0)</f>
        <v>5</v>
      </c>
    </row>
    <row r="119" spans="1:12" x14ac:dyDescent="0.25">
      <c r="A119" s="1">
        <v>21564754</v>
      </c>
      <c r="B119">
        <f>VLOOKUP(A119,'B '!$A$2:$K$620,1,0)</f>
        <v>21564754</v>
      </c>
      <c r="C119">
        <f>VLOOKUP(B119,'B '!$A$2:$K$620,2,0)</f>
        <v>42074</v>
      </c>
      <c r="D119">
        <f>VLOOKUP(B119,'B '!$A$2:$K$620,3,0)</f>
        <v>7585114</v>
      </c>
      <c r="E119">
        <f>VLOOKUP(B119,'B '!$A$2:$K$620,4,0)</f>
        <v>3760093542128</v>
      </c>
      <c r="F119" t="str">
        <f>VLOOKUP(B119,'B '!$A$2:$K$620,5,0)</f>
        <v>Lumijardin</v>
      </c>
      <c r="G119" t="str">
        <f>VLOOKUP(B119,'B '!$A$2:$K$620,6,0)</f>
        <v>Hartwaren</v>
      </c>
      <c r="H119" t="str">
        <f>VLOOKUP(B119,'B '!$A$2:$K$620,7,0)</f>
        <v>Lampen &amp; Leuchten</v>
      </c>
      <c r="I119" t="str">
        <f>VLOOKUP(B119,'B '!$A$2:$K$620,8,0)</f>
        <v>LED-Solar-Lichtergirlande "Fantasy Star" in Warmweiß - (L)515 cm</v>
      </c>
      <c r="J119">
        <f>VLOOKUP(B119,'B '!$A$2:$K$620,9,0)</f>
        <v>0</v>
      </c>
      <c r="K119">
        <v>1</v>
      </c>
      <c r="L119">
        <f>VLOOKUP(B119,'B '!$A$2:$K$620,11,0)</f>
        <v>25.5</v>
      </c>
    </row>
    <row r="120" spans="1:12" x14ac:dyDescent="0.25">
      <c r="A120" s="1">
        <v>23588561</v>
      </c>
      <c r="B120">
        <f>VLOOKUP(A120,'B '!$A$2:$K$620,1,0)</f>
        <v>23588561</v>
      </c>
      <c r="C120">
        <f>VLOOKUP(B120,'B '!$A$2:$K$620,2,0)</f>
        <v>46781</v>
      </c>
      <c r="D120">
        <f>VLOOKUP(B120,'B '!$A$2:$K$620,3,0)</f>
        <v>8230157</v>
      </c>
      <c r="E120">
        <f>VLOOKUP(B120,'B '!$A$2:$K$620,4,0)</f>
        <v>7689474658011</v>
      </c>
      <c r="F120" t="str">
        <f>VLOOKUP(B120,'B '!$A$2:$K$620,5,0)</f>
        <v>SWEET ACCESS</v>
      </c>
      <c r="G120" t="str">
        <f>VLOOKUP(B120,'B '!$A$2:$K$620,6,0)</f>
        <v>Hartwaren</v>
      </c>
      <c r="H120" t="str">
        <f>VLOOKUP(B120,'B '!$A$2:$K$620,7,0)</f>
        <v>Technik</v>
      </c>
      <c r="I120" t="str">
        <f>VLOOKUP(B120,'B '!$A$2:$K$620,8,0)</f>
        <v>Kabellose Bluetooth-In-Ear-Kopfhörer in Schwarz</v>
      </c>
      <c r="J120">
        <f>VLOOKUP(B120,'B '!$A$2:$K$620,9,0)</f>
        <v>0</v>
      </c>
      <c r="K120">
        <v>1</v>
      </c>
      <c r="L120">
        <f>VLOOKUP(B120,'B '!$A$2:$K$620,11,0)</f>
        <v>70</v>
      </c>
    </row>
    <row r="121" spans="1:12" x14ac:dyDescent="0.25">
      <c r="A121" s="1">
        <v>23588426</v>
      </c>
      <c r="B121">
        <f>VLOOKUP(A121,'B '!$A$2:$K$620,1,0)</f>
        <v>23588426</v>
      </c>
      <c r="C121">
        <f>VLOOKUP(B121,'B '!$A$2:$K$620,2,0)</f>
        <v>46781</v>
      </c>
      <c r="D121">
        <f>VLOOKUP(B121,'B '!$A$2:$K$620,3,0)</f>
        <v>8230022</v>
      </c>
      <c r="E121">
        <f>VLOOKUP(B121,'B '!$A$2:$K$620,4,0)</f>
        <v>7689474657564</v>
      </c>
      <c r="F121" t="str">
        <f>VLOOKUP(B121,'B '!$A$2:$K$620,5,0)</f>
        <v>SWEET ACCESS</v>
      </c>
      <c r="G121" t="str">
        <f>VLOOKUP(B121,'B '!$A$2:$K$620,6,0)</f>
        <v>Hartwaren</v>
      </c>
      <c r="H121" t="str">
        <f>VLOOKUP(B121,'B '!$A$2:$K$620,7,0)</f>
        <v>Freizeit und Sport</v>
      </c>
      <c r="I121" t="str">
        <f>VLOOKUP(B121,'B '!$A$2:$K$620,8,0)</f>
        <v>Fitnessuhr in Roségold/ Silber</v>
      </c>
      <c r="J121">
        <f>VLOOKUP(B121,'B '!$A$2:$K$620,9,0)</f>
        <v>0</v>
      </c>
      <c r="K121">
        <v>1</v>
      </c>
      <c r="L121">
        <f>VLOOKUP(B121,'B '!$A$2:$K$620,11,0)</f>
        <v>249</v>
      </c>
    </row>
    <row r="122" spans="1:12" x14ac:dyDescent="0.25">
      <c r="A122" s="1">
        <v>20774985</v>
      </c>
      <c r="B122">
        <f>VLOOKUP(A122,'B '!$A$2:$K$620,1,0)</f>
        <v>20774985</v>
      </c>
      <c r="C122">
        <f>VLOOKUP(B122,'B '!$A$2:$K$620,2,0)</f>
        <v>42962</v>
      </c>
      <c r="D122">
        <f>VLOOKUP(B122,'B '!$A$2:$K$620,3,0)</f>
        <v>7359059</v>
      </c>
      <c r="E122">
        <f>VLOOKUP(B122,'B '!$A$2:$K$620,4,0)</f>
        <v>6459859840062</v>
      </c>
      <c r="F122" t="str">
        <f>VLOOKUP(B122,'B '!$A$2:$K$620,5,0)</f>
        <v>SmartCase</v>
      </c>
      <c r="G122" t="str">
        <f>VLOOKUP(B122,'B '!$A$2:$K$620,6,0)</f>
        <v>Hartwaren</v>
      </c>
      <c r="H122" t="str">
        <f>VLOOKUP(B122,'B '!$A$2:$K$620,7,0)</f>
        <v>Technik</v>
      </c>
      <c r="I122" t="str">
        <f>VLOOKUP(B122,'B '!$A$2:$K$620,8,0)</f>
        <v>Solar-Powerbank in Silber - 20.000 mAh</v>
      </c>
      <c r="J122">
        <f>VLOOKUP(B122,'B '!$A$2:$K$620,9,0)</f>
        <v>0</v>
      </c>
      <c r="K122">
        <v>1</v>
      </c>
      <c r="L122">
        <f>VLOOKUP(B122,'B '!$A$2:$K$620,11,0)</f>
        <v>65</v>
      </c>
    </row>
    <row r="123" spans="1:12" x14ac:dyDescent="0.25">
      <c r="A123" s="1">
        <v>19916806</v>
      </c>
      <c r="B123">
        <f>VLOOKUP(A123,'B '!$A$2:$K$620,1,0)</f>
        <v>19916806</v>
      </c>
      <c r="C123">
        <f>VLOOKUP(B123,'B '!$A$2:$K$620,2,0)</f>
        <v>40790</v>
      </c>
      <c r="D123">
        <f>VLOOKUP(B123,'B '!$A$2:$K$620,3,0)</f>
        <v>7109238</v>
      </c>
      <c r="E123">
        <f>VLOOKUP(B123,'B '!$A$2:$K$620,4,0)</f>
        <v>6459859838229</v>
      </c>
      <c r="F123" t="str">
        <f>VLOOKUP(B123,'B '!$A$2:$K$620,5,0)</f>
        <v>SmartCase</v>
      </c>
      <c r="G123" t="str">
        <f>VLOOKUP(B123,'B '!$A$2:$K$620,6,0)</f>
        <v>Hartwaren</v>
      </c>
      <c r="H123" t="str">
        <f>VLOOKUP(B123,'B '!$A$2:$K$620,7,0)</f>
        <v>Technik</v>
      </c>
      <c r="I123" t="str">
        <f>VLOOKUP(B123,'B '!$A$2:$K$620,8,0)</f>
        <v>Lightning-Docking-Station für iPhone und Apple Watch in Weiß</v>
      </c>
      <c r="J123">
        <f>VLOOKUP(B123,'B '!$A$2:$K$620,9,0)</f>
        <v>0</v>
      </c>
      <c r="K123">
        <v>1</v>
      </c>
      <c r="L123">
        <f>VLOOKUP(B123,'B '!$A$2:$K$620,11,0)</f>
        <v>50</v>
      </c>
    </row>
    <row r="124" spans="1:12" x14ac:dyDescent="0.25">
      <c r="A124" s="1">
        <v>23588423</v>
      </c>
      <c r="B124">
        <f>VLOOKUP(A124,'B '!$A$2:$K$620,1,0)</f>
        <v>23588423</v>
      </c>
      <c r="C124">
        <f>VLOOKUP(B124,'B '!$A$2:$K$620,2,0)</f>
        <v>46781</v>
      </c>
      <c r="D124">
        <f>VLOOKUP(B124,'B '!$A$2:$K$620,3,0)</f>
        <v>8230019</v>
      </c>
      <c r="E124">
        <f>VLOOKUP(B124,'B '!$A$2:$K$620,4,0)</f>
        <v>7689474657557</v>
      </c>
      <c r="F124" t="str">
        <f>VLOOKUP(B124,'B '!$A$2:$K$620,5,0)</f>
        <v>SWEET ACCESS</v>
      </c>
      <c r="G124" t="str">
        <f>VLOOKUP(B124,'B '!$A$2:$K$620,6,0)</f>
        <v>Hartwaren</v>
      </c>
      <c r="H124" t="str">
        <f>VLOOKUP(B124,'B '!$A$2:$K$620,7,0)</f>
        <v>Freizeit und Sport</v>
      </c>
      <c r="I124" t="str">
        <f>VLOOKUP(B124,'B '!$A$2:$K$620,8,0)</f>
        <v>Fitnessarmband in Schwarz</v>
      </c>
      <c r="J124">
        <f>VLOOKUP(B124,'B '!$A$2:$K$620,9,0)</f>
        <v>0</v>
      </c>
      <c r="K124">
        <v>1</v>
      </c>
      <c r="L124">
        <f>VLOOKUP(B124,'B '!$A$2:$K$620,11,0)</f>
        <v>65</v>
      </c>
    </row>
    <row r="125" spans="1:12" x14ac:dyDescent="0.25">
      <c r="A125" s="1">
        <v>26863664</v>
      </c>
      <c r="B125">
        <f>VLOOKUP(A125,'B '!$A$2:$K$620,1,0)</f>
        <v>26863664</v>
      </c>
      <c r="C125">
        <f>VLOOKUP(B125,'B '!$A$2:$K$620,2,0)</f>
        <v>51215</v>
      </c>
      <c r="D125">
        <f>VLOOKUP(B125,'B '!$A$2:$K$620,3,0)</f>
        <v>9224123</v>
      </c>
      <c r="E125">
        <f>VLOOKUP(B125,'B '!$A$2:$K$620,4,0)</f>
        <v>7689474662926</v>
      </c>
      <c r="F125" t="str">
        <f>VLOOKUP(B125,'B '!$A$2:$K$620,5,0)</f>
        <v>SWEET ACCESS</v>
      </c>
      <c r="G125" t="str">
        <f>VLOOKUP(B125,'B '!$A$2:$K$620,6,0)</f>
        <v>Hartwaren</v>
      </c>
      <c r="H125" t="str">
        <f>VLOOKUP(B125,'B '!$A$2:$K$620,7,0)</f>
        <v>Technik</v>
      </c>
      <c r="I125" t="str">
        <f>VLOOKUP(B125,'B '!$A$2:$K$620,8,0)</f>
        <v>FM-Bluetooth-Transmitter in Schwarz</v>
      </c>
      <c r="J125">
        <f>VLOOKUP(B125,'B '!$A$2:$K$620,9,0)</f>
        <v>0</v>
      </c>
      <c r="K125">
        <v>1</v>
      </c>
      <c r="L125">
        <f>VLOOKUP(B125,'B '!$A$2:$K$620,11,0)</f>
        <v>59</v>
      </c>
    </row>
    <row r="126" spans="1:12" x14ac:dyDescent="0.25">
      <c r="A126" s="1">
        <v>23588486</v>
      </c>
      <c r="B126">
        <f>VLOOKUP(A126,'B '!$A$2:$K$620,1,0)</f>
        <v>23588486</v>
      </c>
      <c r="C126">
        <f>VLOOKUP(B126,'B '!$A$2:$K$620,2,0)</f>
        <v>46781</v>
      </c>
      <c r="D126">
        <f>VLOOKUP(B126,'B '!$A$2:$K$620,3,0)</f>
        <v>8230082</v>
      </c>
      <c r="E126">
        <f>VLOOKUP(B126,'B '!$A$2:$K$620,4,0)</f>
        <v>7689474657762</v>
      </c>
      <c r="F126" t="str">
        <f>VLOOKUP(B126,'B '!$A$2:$K$620,5,0)</f>
        <v>SWEET ACCESS</v>
      </c>
      <c r="G126" t="str">
        <f>VLOOKUP(B126,'B '!$A$2:$K$620,6,0)</f>
        <v>Hartwaren</v>
      </c>
      <c r="H126" t="str">
        <f>VLOOKUP(B126,'B '!$A$2:$K$620,7,0)</f>
        <v>Technik</v>
      </c>
      <c r="I126" t="str">
        <f>VLOOKUP(B126,'B '!$A$2:$K$620,8,0)</f>
        <v>Bluetooth-On-Ear-Kopfhörer mit FM-Radio in Grau</v>
      </c>
      <c r="J126">
        <f>VLOOKUP(B126,'B '!$A$2:$K$620,9,0)</f>
        <v>0</v>
      </c>
      <c r="K126">
        <v>1</v>
      </c>
      <c r="L126">
        <f>VLOOKUP(B126,'B '!$A$2:$K$620,11,0)</f>
        <v>60</v>
      </c>
    </row>
    <row r="127" spans="1:12" x14ac:dyDescent="0.25">
      <c r="A127" s="1">
        <v>20775014</v>
      </c>
      <c r="B127">
        <f>VLOOKUP(A127,'B '!$A$2:$K$620,1,0)</f>
        <v>20775014</v>
      </c>
      <c r="C127">
        <f>VLOOKUP(B127,'B '!$A$2:$K$620,2,0)</f>
        <v>42962</v>
      </c>
      <c r="D127">
        <f>VLOOKUP(B127,'B '!$A$2:$K$620,3,0)</f>
        <v>7359088</v>
      </c>
      <c r="E127">
        <f>VLOOKUP(B127,'B '!$A$2:$K$620,4,0)</f>
        <v>7689474653672</v>
      </c>
      <c r="F127" t="str">
        <f>VLOOKUP(B127,'B '!$A$2:$K$620,5,0)</f>
        <v>SmartCase</v>
      </c>
      <c r="G127" t="str">
        <f>VLOOKUP(B127,'B '!$A$2:$K$620,6,0)</f>
        <v>Hartwaren</v>
      </c>
      <c r="H127" t="str">
        <f>VLOOKUP(B127,'B '!$A$2:$K$620,7,0)</f>
        <v>Technik</v>
      </c>
      <c r="I127" t="str">
        <f>VLOOKUP(B127,'B '!$A$2:$K$620,8,0)</f>
        <v>Bluetooth-Mikrofon in Rosé</v>
      </c>
      <c r="J127">
        <f>VLOOKUP(B127,'B '!$A$2:$K$620,9,0)</f>
        <v>0</v>
      </c>
      <c r="K127">
        <v>1</v>
      </c>
      <c r="L127">
        <f>VLOOKUP(B127,'B '!$A$2:$K$620,11,0)</f>
        <v>55</v>
      </c>
    </row>
    <row r="128" spans="1:12" x14ac:dyDescent="0.25">
      <c r="A128" s="1">
        <v>21564781</v>
      </c>
      <c r="B128">
        <f>VLOOKUP(A128,'B '!$A$2:$K$620,1,0)</f>
        <v>21564781</v>
      </c>
      <c r="C128">
        <f>VLOOKUP(B128,'B '!$A$2:$K$620,2,0)</f>
        <v>42074</v>
      </c>
      <c r="D128">
        <f>VLOOKUP(B128,'B '!$A$2:$K$620,3,0)</f>
        <v>7585141</v>
      </c>
      <c r="E128">
        <f>VLOOKUP(B128,'B '!$A$2:$K$620,4,0)</f>
        <v>3760093541855</v>
      </c>
      <c r="F128" t="str">
        <f>VLOOKUP(B128,'B '!$A$2:$K$620,5,0)</f>
        <v>lumisky</v>
      </c>
      <c r="G128" t="str">
        <f>VLOOKUP(B128,'B '!$A$2:$K$620,6,0)</f>
        <v>Hartwaren</v>
      </c>
      <c r="H128" t="str">
        <f>VLOOKUP(B128,'B '!$A$2:$K$620,7,0)</f>
        <v>Lampen &amp; Leuchten</v>
      </c>
      <c r="I128" t="str">
        <f>VLOOKUP(B128,'B '!$A$2:$K$620,8,0)</f>
        <v>2er-Set: LED-Gartenstecker "Mini Maity Sun" in Schwarz - (H)70 cm</v>
      </c>
      <c r="J128">
        <f>VLOOKUP(B128,'B '!$A$2:$K$620,9,0)</f>
        <v>0</v>
      </c>
      <c r="K128">
        <v>1</v>
      </c>
      <c r="L128">
        <f>VLOOKUP(B128,'B '!$A$2:$K$620,11,0)</f>
        <v>29.4</v>
      </c>
    </row>
    <row r="129" spans="1:12" x14ac:dyDescent="0.25">
      <c r="A129" s="1">
        <v>26863616</v>
      </c>
      <c r="B129">
        <f>VLOOKUP(A129,'B '!$A$2:$K$620,1,0)</f>
        <v>26863616</v>
      </c>
      <c r="C129">
        <f>VLOOKUP(B129,'B '!$A$2:$K$620,2,0)</f>
        <v>51215</v>
      </c>
      <c r="D129">
        <f>VLOOKUP(B129,'B '!$A$2:$K$620,3,0)</f>
        <v>9224075</v>
      </c>
      <c r="E129">
        <f>VLOOKUP(B129,'B '!$A$2:$K$620,4,0)</f>
        <v>7689474662896</v>
      </c>
      <c r="F129" t="str">
        <f>VLOOKUP(B129,'B '!$A$2:$K$620,5,0)</f>
        <v>SWEET ACCESS</v>
      </c>
      <c r="G129" t="str">
        <f>VLOOKUP(B129,'B '!$A$2:$K$620,6,0)</f>
        <v>Hartwaren</v>
      </c>
      <c r="H129" t="str">
        <f>VLOOKUP(B129,'B '!$A$2:$K$620,7,0)</f>
        <v>Technik</v>
      </c>
      <c r="I129" t="str">
        <f>VLOOKUP(B129,'B '!$A$2:$K$620,8,0)</f>
        <v>Powerbank 30.000 mAh in Hellblau</v>
      </c>
      <c r="J129">
        <f>VLOOKUP(B129,'B '!$A$2:$K$620,9,0)</f>
        <v>0</v>
      </c>
      <c r="K129">
        <v>1</v>
      </c>
      <c r="L129">
        <f>VLOOKUP(B129,'B '!$A$2:$K$620,11,0)</f>
        <v>130</v>
      </c>
    </row>
    <row r="130" spans="1:12" x14ac:dyDescent="0.25">
      <c r="A130" s="1">
        <v>14013634</v>
      </c>
      <c r="B130">
        <f>VLOOKUP(A130,'B '!$A$2:$K$620,1,0)</f>
        <v>14013634</v>
      </c>
      <c r="C130">
        <f>VLOOKUP(B130,'B '!$A$2:$K$620,2,0)</f>
        <v>28952</v>
      </c>
      <c r="D130">
        <f>VLOOKUP(B130,'B '!$A$2:$K$620,3,0)</f>
        <v>5301136</v>
      </c>
      <c r="E130">
        <f>VLOOKUP(B130,'B '!$A$2:$K$620,4,0)</f>
        <v>3700606458720</v>
      </c>
      <c r="F130" t="str">
        <f>VLOOKUP(B130,'B '!$A$2:$K$620,5,0)</f>
        <v>SmartCase</v>
      </c>
      <c r="G130" t="str">
        <f>VLOOKUP(B130,'B '!$A$2:$K$620,6,0)</f>
        <v>Hartwaren</v>
      </c>
      <c r="H130" t="str">
        <f>VLOOKUP(B130,'B '!$A$2:$K$620,7,0)</f>
        <v>Freizeit und Sport</v>
      </c>
      <c r="I130" t="str">
        <f>VLOOKUP(B130,'B '!$A$2:$K$620,8,0)</f>
        <v>Kfz-Smartphone-Halterung in Schwarz</v>
      </c>
      <c r="J130">
        <f>VLOOKUP(B130,'B '!$A$2:$K$620,9,0)</f>
        <v>0</v>
      </c>
      <c r="K130">
        <v>1</v>
      </c>
      <c r="L130">
        <f>VLOOKUP(B130,'B '!$A$2:$K$620,11,0)</f>
        <v>40</v>
      </c>
    </row>
    <row r="131" spans="1:12" x14ac:dyDescent="0.25">
      <c r="A131" s="1">
        <v>23588648</v>
      </c>
      <c r="B131">
        <f>VLOOKUP(A131,'B '!$A$2:$K$620,1,0)</f>
        <v>23588648</v>
      </c>
      <c r="C131">
        <f>VLOOKUP(B131,'B '!$A$2:$K$620,2,0)</f>
        <v>46781</v>
      </c>
      <c r="D131">
        <f>VLOOKUP(B131,'B '!$A$2:$K$620,3,0)</f>
        <v>8230244</v>
      </c>
      <c r="E131">
        <f>VLOOKUP(B131,'B '!$A$2:$K$620,4,0)</f>
        <v>7689474658301</v>
      </c>
      <c r="F131" t="str">
        <f>VLOOKUP(B131,'B '!$A$2:$K$620,5,0)</f>
        <v>SWEET ACCESS</v>
      </c>
      <c r="G131" t="str">
        <f>VLOOKUP(B131,'B '!$A$2:$K$620,6,0)</f>
        <v>Hartwaren</v>
      </c>
      <c r="H131" t="str">
        <f>VLOOKUP(B131,'B '!$A$2:$K$620,7,0)</f>
        <v>Technik</v>
      </c>
      <c r="I131" t="str">
        <f>VLOOKUP(B131,'B '!$A$2:$K$620,8,0)</f>
        <v>Solar-Powerbank 20.000 mAh in Silber</v>
      </c>
      <c r="J131">
        <f>VLOOKUP(B131,'B '!$A$2:$K$620,9,0)</f>
        <v>0</v>
      </c>
      <c r="K131">
        <v>1</v>
      </c>
      <c r="L131">
        <f>VLOOKUP(B131,'B '!$A$2:$K$620,11,0)</f>
        <v>65</v>
      </c>
    </row>
    <row r="132" spans="1:12" x14ac:dyDescent="0.25">
      <c r="A132" s="1">
        <v>29757517</v>
      </c>
      <c r="B132">
        <f>VLOOKUP(A132,'B '!$A$2:$K$620,1,0)</f>
        <v>29757517</v>
      </c>
      <c r="C132">
        <f>VLOOKUP(B132,'B '!$A$2:$K$620,2,0)</f>
        <v>60697</v>
      </c>
      <c r="D132">
        <f>VLOOKUP(B132,'B '!$A$2:$K$620,3,0)</f>
        <v>10069837</v>
      </c>
      <c r="E132">
        <f>VLOOKUP(B132,'B '!$A$2:$K$620,4,0)</f>
        <v>753759234386</v>
      </c>
      <c r="F132" t="str">
        <f>VLOOKUP(B132,'B '!$A$2:$K$620,5,0)</f>
        <v>Garmin</v>
      </c>
      <c r="G132" t="str">
        <f>VLOOKUP(B132,'B '!$A$2:$K$620,6,0)</f>
        <v>Hartwaren</v>
      </c>
      <c r="H132" t="str">
        <f>VLOOKUP(B132,'B '!$A$2:$K$620,7,0)</f>
        <v>Technik</v>
      </c>
      <c r="I132" t="str">
        <f>VLOOKUP(B132,'B '!$A$2:$K$620,8,0)</f>
        <v>Hybrid-Smartwatch "vívomove® Style" in Rosa/ Roségold</v>
      </c>
      <c r="J132">
        <f>VLOOKUP(B132,'B '!$A$2:$K$620,9,0)</f>
        <v>0</v>
      </c>
      <c r="K132">
        <v>1</v>
      </c>
      <c r="L132">
        <f>VLOOKUP(B132,'B '!$A$2:$K$620,11,0)</f>
        <v>349.99</v>
      </c>
    </row>
    <row r="133" spans="1:12" x14ac:dyDescent="0.25">
      <c r="A133" s="1">
        <v>23588669</v>
      </c>
      <c r="B133">
        <f>VLOOKUP(A133,'B '!$A$2:$K$620,1,0)</f>
        <v>23588669</v>
      </c>
      <c r="C133">
        <f>VLOOKUP(B133,'B '!$A$2:$K$620,2,0)</f>
        <v>46781</v>
      </c>
      <c r="D133">
        <f>VLOOKUP(B133,'B '!$A$2:$K$620,3,0)</f>
        <v>8230265</v>
      </c>
      <c r="E133">
        <f>VLOOKUP(B133,'B '!$A$2:$K$620,4,0)</f>
        <v>7689474658370</v>
      </c>
      <c r="F133" t="str">
        <f>VLOOKUP(B133,'B '!$A$2:$K$620,5,0)</f>
        <v>SWEET ACCESS</v>
      </c>
      <c r="G133" t="str">
        <f>VLOOKUP(B133,'B '!$A$2:$K$620,6,0)</f>
        <v>Hartwaren</v>
      </c>
      <c r="H133" t="str">
        <f>VLOOKUP(B133,'B '!$A$2:$K$620,7,0)</f>
        <v>Technik</v>
      </c>
      <c r="I133" t="str">
        <f>VLOOKUP(B133,'B '!$A$2:$K$620,8,0)</f>
        <v>Kabellose Bluetooth-In-Ear-Kopfhörer in Weiß/ Rosa</v>
      </c>
      <c r="J133">
        <f>VLOOKUP(B133,'B '!$A$2:$K$620,9,0)</f>
        <v>0</v>
      </c>
      <c r="K133">
        <v>1</v>
      </c>
      <c r="L133">
        <f>VLOOKUP(B133,'B '!$A$2:$K$620,11,0)</f>
        <v>179</v>
      </c>
    </row>
    <row r="134" spans="1:12" x14ac:dyDescent="0.25">
      <c r="A134" s="1">
        <v>26863601</v>
      </c>
      <c r="B134">
        <f>VLOOKUP(A134,'B '!$A$2:$K$620,1,0)</f>
        <v>26863601</v>
      </c>
      <c r="C134">
        <f>VLOOKUP(B134,'B '!$A$2:$K$620,2,0)</f>
        <v>51215</v>
      </c>
      <c r="D134">
        <f>VLOOKUP(B134,'B '!$A$2:$K$620,3,0)</f>
        <v>9224060</v>
      </c>
      <c r="E134">
        <f>VLOOKUP(B134,'B '!$A$2:$K$620,4,0)</f>
        <v>7689474662889</v>
      </c>
      <c r="F134" t="str">
        <f>VLOOKUP(B134,'B '!$A$2:$K$620,5,0)</f>
        <v>SWEET ACCESS</v>
      </c>
      <c r="G134" t="str">
        <f>VLOOKUP(B134,'B '!$A$2:$K$620,6,0)</f>
        <v>Hartwaren</v>
      </c>
      <c r="H134" t="str">
        <f>VLOOKUP(B134,'B '!$A$2:$K$620,7,0)</f>
        <v>Technik</v>
      </c>
      <c r="I134" t="str">
        <f>VLOOKUP(B134,'B '!$A$2:$K$620,8,0)</f>
        <v>Solar-Powerbank 20.000 mAh in Schwarz</v>
      </c>
      <c r="J134">
        <f>VLOOKUP(B134,'B '!$A$2:$K$620,9,0)</f>
        <v>0</v>
      </c>
      <c r="K134">
        <v>1</v>
      </c>
      <c r="L134">
        <f>VLOOKUP(B134,'B '!$A$2:$K$620,11,0)</f>
        <v>65</v>
      </c>
    </row>
    <row r="135" spans="1:12" x14ac:dyDescent="0.25">
      <c r="A135" s="1">
        <v>14013634</v>
      </c>
      <c r="B135">
        <f>VLOOKUP(A135,'B '!$A$2:$K$620,1,0)</f>
        <v>14013634</v>
      </c>
      <c r="C135">
        <f>VLOOKUP(B135,'B '!$A$2:$K$620,2,0)</f>
        <v>28952</v>
      </c>
      <c r="D135">
        <f>VLOOKUP(B135,'B '!$A$2:$K$620,3,0)</f>
        <v>5301136</v>
      </c>
      <c r="E135">
        <f>VLOOKUP(B135,'B '!$A$2:$K$620,4,0)</f>
        <v>3700606458720</v>
      </c>
      <c r="F135" t="str">
        <f>VLOOKUP(B135,'B '!$A$2:$K$620,5,0)</f>
        <v>SmartCase</v>
      </c>
      <c r="G135" t="str">
        <f>VLOOKUP(B135,'B '!$A$2:$K$620,6,0)</f>
        <v>Hartwaren</v>
      </c>
      <c r="H135" t="str">
        <f>VLOOKUP(B135,'B '!$A$2:$K$620,7,0)</f>
        <v>Freizeit und Sport</v>
      </c>
      <c r="I135" t="str">
        <f>VLOOKUP(B135,'B '!$A$2:$K$620,8,0)</f>
        <v>Kfz-Smartphone-Halterung in Schwarz</v>
      </c>
      <c r="J135">
        <f>VLOOKUP(B135,'B '!$A$2:$K$620,9,0)</f>
        <v>0</v>
      </c>
      <c r="K135">
        <v>1</v>
      </c>
      <c r="L135">
        <f>VLOOKUP(B135,'B '!$A$2:$K$620,11,0)</f>
        <v>40</v>
      </c>
    </row>
    <row r="136" spans="1:12" x14ac:dyDescent="0.25">
      <c r="A136" s="1">
        <v>23588423</v>
      </c>
      <c r="B136">
        <f>VLOOKUP(A136,'B '!$A$2:$K$620,1,0)</f>
        <v>23588423</v>
      </c>
      <c r="C136">
        <f>VLOOKUP(B136,'B '!$A$2:$K$620,2,0)</f>
        <v>46781</v>
      </c>
      <c r="D136">
        <f>VLOOKUP(B136,'B '!$A$2:$K$620,3,0)</f>
        <v>8230019</v>
      </c>
      <c r="E136">
        <f>VLOOKUP(B136,'B '!$A$2:$K$620,4,0)</f>
        <v>7689474657557</v>
      </c>
      <c r="F136" t="str">
        <f>VLOOKUP(B136,'B '!$A$2:$K$620,5,0)</f>
        <v>SWEET ACCESS</v>
      </c>
      <c r="G136" t="str">
        <f>VLOOKUP(B136,'B '!$A$2:$K$620,6,0)</f>
        <v>Hartwaren</v>
      </c>
      <c r="H136" t="str">
        <f>VLOOKUP(B136,'B '!$A$2:$K$620,7,0)</f>
        <v>Freizeit und Sport</v>
      </c>
      <c r="I136" t="str">
        <f>VLOOKUP(B136,'B '!$A$2:$K$620,8,0)</f>
        <v>Fitnessarmband in Schwarz</v>
      </c>
      <c r="J136">
        <f>VLOOKUP(B136,'B '!$A$2:$K$620,9,0)</f>
        <v>0</v>
      </c>
      <c r="K136">
        <v>1</v>
      </c>
      <c r="L136">
        <f>VLOOKUP(B136,'B '!$A$2:$K$620,11,0)</f>
        <v>65</v>
      </c>
    </row>
    <row r="137" spans="1:12" x14ac:dyDescent="0.25">
      <c r="A137" s="1">
        <v>30560986</v>
      </c>
      <c r="B137">
        <f>VLOOKUP(A137,'B '!$A$2:$K$620,1,0)</f>
        <v>30560986</v>
      </c>
      <c r="C137">
        <f>VLOOKUP(B137,'B '!$A$2:$K$620,2,0)</f>
        <v>51542</v>
      </c>
      <c r="D137">
        <f>VLOOKUP(B137,'B '!$A$2:$K$620,3,0)</f>
        <v>10313156</v>
      </c>
      <c r="E137">
        <f>VLOOKUP(B137,'B '!$A$2:$K$620,4,0)</f>
        <v>7689474666542</v>
      </c>
      <c r="F137" t="str">
        <f>VLOOKUP(B137,'B '!$A$2:$K$620,5,0)</f>
        <v>SWEET ACCESS</v>
      </c>
      <c r="G137" t="str">
        <f>VLOOKUP(B137,'B '!$A$2:$K$620,6,0)</f>
        <v>Hartwaren</v>
      </c>
      <c r="H137" t="str">
        <f>VLOOKUP(B137,'B '!$A$2:$K$620,7,0)</f>
        <v>Technik</v>
      </c>
      <c r="I137" t="str">
        <f>VLOOKUP(B137,'B '!$A$2:$K$620,8,0)</f>
        <v>Solar-Powerbank 20.000 mAh in Gold</v>
      </c>
      <c r="J137">
        <f>VLOOKUP(B137,'B '!$A$2:$K$620,9,0)</f>
        <v>0</v>
      </c>
      <c r="K137">
        <v>1</v>
      </c>
      <c r="L137">
        <f>VLOOKUP(B137,'B '!$A$2:$K$620,11,0)</f>
        <v>65</v>
      </c>
    </row>
    <row r="138" spans="1:12" x14ac:dyDescent="0.25">
      <c r="A138" s="1">
        <v>30560986</v>
      </c>
      <c r="B138">
        <f>VLOOKUP(A138,'B '!$A$2:$K$620,1,0)</f>
        <v>30560986</v>
      </c>
      <c r="C138">
        <f>VLOOKUP(B138,'B '!$A$2:$K$620,2,0)</f>
        <v>51542</v>
      </c>
      <c r="D138">
        <f>VLOOKUP(B138,'B '!$A$2:$K$620,3,0)</f>
        <v>10313156</v>
      </c>
      <c r="E138">
        <f>VLOOKUP(B138,'B '!$A$2:$K$620,4,0)</f>
        <v>7689474666542</v>
      </c>
      <c r="F138" t="str">
        <f>VLOOKUP(B138,'B '!$A$2:$K$620,5,0)</f>
        <v>SWEET ACCESS</v>
      </c>
      <c r="G138" t="str">
        <f>VLOOKUP(B138,'B '!$A$2:$K$620,6,0)</f>
        <v>Hartwaren</v>
      </c>
      <c r="H138" t="str">
        <f>VLOOKUP(B138,'B '!$A$2:$K$620,7,0)</f>
        <v>Technik</v>
      </c>
      <c r="I138" t="str">
        <f>VLOOKUP(B138,'B '!$A$2:$K$620,8,0)</f>
        <v>Solar-Powerbank 20.000 mAh in Gold</v>
      </c>
      <c r="J138">
        <f>VLOOKUP(B138,'B '!$A$2:$K$620,9,0)</f>
        <v>0</v>
      </c>
      <c r="K138">
        <v>1</v>
      </c>
      <c r="L138">
        <f>VLOOKUP(B138,'B '!$A$2:$K$620,11,0)</f>
        <v>65</v>
      </c>
    </row>
    <row r="139" spans="1:12" x14ac:dyDescent="0.25">
      <c r="A139" s="1">
        <v>20774985</v>
      </c>
      <c r="B139">
        <f>VLOOKUP(A139,'B '!$A$2:$K$620,1,0)</f>
        <v>20774985</v>
      </c>
      <c r="C139">
        <f>VLOOKUP(B139,'B '!$A$2:$K$620,2,0)</f>
        <v>42962</v>
      </c>
      <c r="D139">
        <f>VLOOKUP(B139,'B '!$A$2:$K$620,3,0)</f>
        <v>7359059</v>
      </c>
      <c r="E139">
        <f>VLOOKUP(B139,'B '!$A$2:$K$620,4,0)</f>
        <v>6459859840062</v>
      </c>
      <c r="F139" t="str">
        <f>VLOOKUP(B139,'B '!$A$2:$K$620,5,0)</f>
        <v>SmartCase</v>
      </c>
      <c r="G139" t="str">
        <f>VLOOKUP(B139,'B '!$A$2:$K$620,6,0)</f>
        <v>Hartwaren</v>
      </c>
      <c r="H139" t="str">
        <f>VLOOKUP(B139,'B '!$A$2:$K$620,7,0)</f>
        <v>Technik</v>
      </c>
      <c r="I139" t="str">
        <f>VLOOKUP(B139,'B '!$A$2:$K$620,8,0)</f>
        <v>Solar-Powerbank in Silber - 20.000 mAh</v>
      </c>
      <c r="J139">
        <f>VLOOKUP(B139,'B '!$A$2:$K$620,9,0)</f>
        <v>0</v>
      </c>
      <c r="K139">
        <v>1</v>
      </c>
      <c r="L139">
        <f>VLOOKUP(B139,'B '!$A$2:$K$620,11,0)</f>
        <v>65</v>
      </c>
    </row>
    <row r="140" spans="1:12" x14ac:dyDescent="0.25">
      <c r="A140" s="1">
        <v>24976289</v>
      </c>
      <c r="B140">
        <f>VLOOKUP(A140,'B '!$A$2:$K$620,1,0)</f>
        <v>24976289</v>
      </c>
      <c r="C140">
        <f>VLOOKUP(B140,'B '!$A$2:$K$620,2,0)</f>
        <v>47171</v>
      </c>
      <c r="D140">
        <f>VLOOKUP(B140,'B '!$A$2:$K$620,3,0)</f>
        <v>8625833</v>
      </c>
      <c r="E140">
        <f>VLOOKUP(B140,'B '!$A$2:$K$620,4,0)</f>
        <v>7689474661004</v>
      </c>
      <c r="F140" t="str">
        <f>VLOOKUP(B140,'B '!$A$2:$K$620,5,0)</f>
        <v>SmartCase</v>
      </c>
      <c r="G140" t="str">
        <f>VLOOKUP(B140,'B '!$A$2:$K$620,6,0)</f>
        <v>Hartwaren</v>
      </c>
      <c r="H140" t="str">
        <f>VLOOKUP(B140,'B '!$A$2:$K$620,7,0)</f>
        <v>Technik</v>
      </c>
      <c r="I140" t="str">
        <f>VLOOKUP(B140,'B '!$A$2:$K$620,8,0)</f>
        <v>Powerbank in Grünblau - 30.000 mAh</v>
      </c>
      <c r="J140">
        <f>VLOOKUP(B140,'B '!$A$2:$K$620,9,0)</f>
        <v>0</v>
      </c>
      <c r="K140">
        <v>1</v>
      </c>
      <c r="L140">
        <f>VLOOKUP(B140,'B '!$A$2:$K$620,11,0)</f>
        <v>130</v>
      </c>
    </row>
    <row r="141" spans="1:12" x14ac:dyDescent="0.25">
      <c r="A141" s="1">
        <v>17688865</v>
      </c>
      <c r="B141">
        <f>VLOOKUP(A141,'B '!$A$2:$K$620,1,0)</f>
        <v>17688865</v>
      </c>
      <c r="C141">
        <f>VLOOKUP(B141,'B '!$A$2:$K$620,2,0)</f>
        <v>37427</v>
      </c>
      <c r="D141">
        <f>VLOOKUP(B141,'B '!$A$2:$K$620,3,0)</f>
        <v>6458131</v>
      </c>
      <c r="E141">
        <f>VLOOKUP(B141,'B '!$A$2:$K$620,4,0)</f>
        <v>5711938029555</v>
      </c>
      <c r="F141" t="str">
        <f>VLOOKUP(B141,'B '!$A$2:$K$620,5,0)</f>
        <v>LEGO</v>
      </c>
      <c r="G141" t="str">
        <f>VLOOKUP(B141,'B '!$A$2:$K$620,6,0)</f>
        <v>Hartwaren</v>
      </c>
      <c r="H141" t="str">
        <f>VLOOKUP(B141,'B '!$A$2:$K$620,7,0)</f>
        <v>Haushaltswaren</v>
      </c>
      <c r="I141" t="str">
        <f>VLOOKUP(B141,'B '!$A$2:$K$620,8,0)</f>
        <v>Schubladenbox "Brick 8" in Weiß - (B)50 x (H)18 x (T)25 cm</v>
      </c>
      <c r="J141">
        <f>VLOOKUP(B141,'B '!$A$2:$K$620,9,0)</f>
        <v>0</v>
      </c>
      <c r="K141">
        <v>1</v>
      </c>
      <c r="L141">
        <f>VLOOKUP(B141,'B '!$A$2:$K$620,11,0)</f>
        <v>47.99</v>
      </c>
    </row>
    <row r="142" spans="1:12" x14ac:dyDescent="0.25">
      <c r="A142" s="1">
        <v>27596893</v>
      </c>
      <c r="B142">
        <f>VLOOKUP(A142,'B '!$A$2:$K$620,1,0)</f>
        <v>27596893</v>
      </c>
      <c r="C142">
        <f>VLOOKUP(B142,'B '!$A$2:$K$620,2,0)</f>
        <v>49346</v>
      </c>
      <c r="D142">
        <f>VLOOKUP(B142,'B '!$A$2:$K$620,3,0)</f>
        <v>9425761</v>
      </c>
      <c r="E142">
        <f>VLOOKUP(B142,'B '!$A$2:$K$620,4,0)</f>
        <v>3760093544122</v>
      </c>
      <c r="F142" t="str">
        <f>VLOOKUP(B142,'B '!$A$2:$K$620,5,0)</f>
        <v>Lumijardin</v>
      </c>
      <c r="G142" t="str">
        <f>VLOOKUP(B142,'B '!$A$2:$K$620,6,0)</f>
        <v>Hartwaren</v>
      </c>
      <c r="H142" t="str">
        <f>VLOOKUP(B142,'B '!$A$2:$K$620,7,0)</f>
        <v>Lampen &amp; Leuchten</v>
      </c>
      <c r="I142" t="str">
        <f>VLOOKUP(B142,'B '!$A$2:$K$620,8,0)</f>
        <v>2er-Set: LED-Solarleuchten "Ball" in Transparent/ Silber - (H)13 cm</v>
      </c>
      <c r="J142">
        <f>VLOOKUP(B142,'B '!$A$2:$K$620,9,0)</f>
        <v>0</v>
      </c>
      <c r="K142">
        <v>1</v>
      </c>
      <c r="L142">
        <f>VLOOKUP(B142,'B '!$A$2:$K$620,11,0)</f>
        <v>69</v>
      </c>
    </row>
    <row r="143" spans="1:12" x14ac:dyDescent="0.25">
      <c r="A143" s="1">
        <v>25262477</v>
      </c>
      <c r="B143">
        <f>VLOOKUP(A143,'B '!$A$2:$K$620,1,0)</f>
        <v>25262477</v>
      </c>
      <c r="C143">
        <f>VLOOKUP(B143,'B '!$A$2:$K$620,2,0)</f>
        <v>43847</v>
      </c>
      <c r="D143">
        <f>VLOOKUP(B143,'B '!$A$2:$K$620,3,0)</f>
        <v>8711273</v>
      </c>
      <c r="E143">
        <f>VLOOKUP(B143,'B '!$A$2:$K$620,4,0)</f>
        <v>5028420601510</v>
      </c>
      <c r="F143" t="str">
        <f>VLOOKUP(B143,'B '!$A$2:$K$620,5,0)</f>
        <v>JosephJoseph</v>
      </c>
      <c r="G143" t="str">
        <f>VLOOKUP(B143,'B '!$A$2:$K$620,6,0)</f>
        <v>Hartwaren</v>
      </c>
      <c r="H143" t="str">
        <f>VLOOKUP(B143,'B '!$A$2:$K$620,7,0)</f>
        <v>Kochen und Zubereiten</v>
      </c>
      <c r="I143" t="str">
        <f>VLOOKUP(B143,'B '!$A$2:$K$620,8,0)</f>
        <v>5tlg. Schneidebrett-Set "Index Large" in Silber/ Bunt</v>
      </c>
      <c r="J143">
        <f>VLOOKUP(B143,'B '!$A$2:$K$620,9,0)</f>
        <v>0</v>
      </c>
      <c r="K143">
        <v>1</v>
      </c>
      <c r="L143">
        <f>VLOOKUP(B143,'B '!$A$2:$K$620,11,0)</f>
        <v>67.5</v>
      </c>
    </row>
    <row r="144" spans="1:12" x14ac:dyDescent="0.25">
      <c r="A144" s="1">
        <v>24567596</v>
      </c>
      <c r="B144">
        <f>VLOOKUP(A144,'B '!$A$2:$K$620,1,0)</f>
        <v>24567596</v>
      </c>
      <c r="C144">
        <f>VLOOKUP(B144,'B '!$A$2:$K$620,2,0)</f>
        <v>47136</v>
      </c>
      <c r="D144">
        <f>VLOOKUP(B144,'B '!$A$2:$K$620,3,0)</f>
        <v>8509076</v>
      </c>
      <c r="E144">
        <f>VLOOKUP(B144,'B '!$A$2:$K$620,4,0)</f>
        <v>4020607733060</v>
      </c>
      <c r="F144" t="str">
        <f>VLOOKUP(B144,'B '!$A$2:$K$620,5,0)</f>
        <v>Boltze</v>
      </c>
      <c r="G144" t="str">
        <f>VLOOKUP(B144,'B '!$A$2:$K$620,6,0)</f>
        <v>Hartwaren</v>
      </c>
      <c r="H144" t="str">
        <f>VLOOKUP(B144,'B '!$A$2:$K$620,7,0)</f>
        <v>Lampen &amp; Leuchten</v>
      </c>
      <c r="I144" t="str">
        <f>VLOOKUP(B144,'B '!$A$2:$K$620,8,0)</f>
        <v>LED-Dekoleuchte "Volta" in Schwarz - (H)40 cm</v>
      </c>
      <c r="J144">
        <f>VLOOKUP(B144,'B '!$A$2:$K$620,9,0)</f>
        <v>0</v>
      </c>
      <c r="K144">
        <v>1</v>
      </c>
      <c r="L144">
        <f>VLOOKUP(B144,'B '!$A$2:$K$620,11,0)</f>
        <v>32.5</v>
      </c>
    </row>
    <row r="145" spans="1:12" x14ac:dyDescent="0.25">
      <c r="A145" s="1">
        <v>23128389</v>
      </c>
      <c r="B145">
        <f>VLOOKUP(A145,'B '!$A$2:$K$620,1,0)</f>
        <v>23128389</v>
      </c>
      <c r="C145">
        <f>VLOOKUP(B145,'B '!$A$2:$K$620,2,0)</f>
        <v>44891</v>
      </c>
      <c r="D145">
        <f>VLOOKUP(B145,'B '!$A$2:$K$620,3,0)</f>
        <v>8062776</v>
      </c>
      <c r="E145">
        <f>VLOOKUP(B145,'B '!$A$2:$K$620,4,0)</f>
        <v>7689474659704</v>
      </c>
      <c r="F145" t="str">
        <f>VLOOKUP(B145,'B '!$A$2:$K$620,5,0)</f>
        <v>SmartCase</v>
      </c>
      <c r="G145" t="str">
        <f>VLOOKUP(B145,'B '!$A$2:$K$620,6,0)</f>
        <v>Hartwaren</v>
      </c>
      <c r="H145" t="str">
        <f>VLOOKUP(B145,'B '!$A$2:$K$620,7,0)</f>
        <v>Technik</v>
      </c>
      <c r="I145" t="str">
        <f>VLOOKUP(B145,'B '!$A$2:$K$620,8,0)</f>
        <v>Bluetooth-In-Ear-Kopfhörer in Weiß/ Roségold</v>
      </c>
      <c r="J145">
        <f>VLOOKUP(B145,'B '!$A$2:$K$620,9,0)</f>
        <v>0</v>
      </c>
      <c r="K145">
        <v>1</v>
      </c>
      <c r="L145">
        <f>VLOOKUP(B145,'B '!$A$2:$K$620,11,0)</f>
        <v>109</v>
      </c>
    </row>
    <row r="146" spans="1:12" x14ac:dyDescent="0.25">
      <c r="A146" s="1">
        <v>30560986</v>
      </c>
      <c r="B146">
        <f>VLOOKUP(A146,'B '!$A$2:$K$620,1,0)</f>
        <v>30560986</v>
      </c>
      <c r="C146">
        <f>VLOOKUP(B146,'B '!$A$2:$K$620,2,0)</f>
        <v>51542</v>
      </c>
      <c r="D146">
        <f>VLOOKUP(B146,'B '!$A$2:$K$620,3,0)</f>
        <v>10313156</v>
      </c>
      <c r="E146">
        <f>VLOOKUP(B146,'B '!$A$2:$K$620,4,0)</f>
        <v>7689474666542</v>
      </c>
      <c r="F146" t="str">
        <f>VLOOKUP(B146,'B '!$A$2:$K$620,5,0)</f>
        <v>SWEET ACCESS</v>
      </c>
      <c r="G146" t="str">
        <f>VLOOKUP(B146,'B '!$A$2:$K$620,6,0)</f>
        <v>Hartwaren</v>
      </c>
      <c r="H146" t="str">
        <f>VLOOKUP(B146,'B '!$A$2:$K$620,7,0)</f>
        <v>Technik</v>
      </c>
      <c r="I146" t="str">
        <f>VLOOKUP(B146,'B '!$A$2:$K$620,8,0)</f>
        <v>Solar-Powerbank 20.000 mAh in Gold</v>
      </c>
      <c r="J146">
        <f>VLOOKUP(B146,'B '!$A$2:$K$620,9,0)</f>
        <v>0</v>
      </c>
      <c r="K146">
        <v>1</v>
      </c>
      <c r="L146">
        <f>VLOOKUP(B146,'B '!$A$2:$K$620,11,0)</f>
        <v>65</v>
      </c>
    </row>
    <row r="147" spans="1:12" x14ac:dyDescent="0.25">
      <c r="A147" s="1">
        <v>24976292</v>
      </c>
      <c r="B147">
        <f>VLOOKUP(A147,'B '!$A$2:$K$620,1,0)</f>
        <v>24976292</v>
      </c>
      <c r="C147">
        <f>VLOOKUP(B147,'B '!$A$2:$K$620,2,0)</f>
        <v>47171</v>
      </c>
      <c r="D147">
        <f>VLOOKUP(B147,'B '!$A$2:$K$620,3,0)</f>
        <v>8625836</v>
      </c>
      <c r="E147">
        <f>VLOOKUP(B147,'B '!$A$2:$K$620,4,0)</f>
        <v>7689474661011</v>
      </c>
      <c r="F147" t="str">
        <f>VLOOKUP(B147,'B '!$A$2:$K$620,5,0)</f>
        <v>SmartCase</v>
      </c>
      <c r="G147" t="str">
        <f>VLOOKUP(B147,'B '!$A$2:$K$620,6,0)</f>
        <v>Hartwaren</v>
      </c>
      <c r="H147" t="str">
        <f>VLOOKUP(B147,'B '!$A$2:$K$620,7,0)</f>
        <v>Freizeit und Sport</v>
      </c>
      <c r="I147" t="str">
        <f>VLOOKUP(B147,'B '!$A$2:$K$620,8,0)</f>
        <v>Aktivitätstracker in Pink/ Rosa</v>
      </c>
      <c r="J147">
        <f>VLOOKUP(B147,'B '!$A$2:$K$620,9,0)</f>
        <v>0</v>
      </c>
      <c r="K147">
        <v>1</v>
      </c>
      <c r="L147">
        <f>VLOOKUP(B147,'B '!$A$2:$K$620,11,0)</f>
        <v>110</v>
      </c>
    </row>
    <row r="148" spans="1:12" x14ac:dyDescent="0.25">
      <c r="A148" s="1">
        <v>26863616</v>
      </c>
      <c r="B148">
        <f>VLOOKUP(A148,'B '!$A$2:$K$620,1,0)</f>
        <v>26863616</v>
      </c>
      <c r="C148">
        <f>VLOOKUP(B148,'B '!$A$2:$K$620,2,0)</f>
        <v>51215</v>
      </c>
      <c r="D148">
        <f>VLOOKUP(B148,'B '!$A$2:$K$620,3,0)</f>
        <v>9224075</v>
      </c>
      <c r="E148">
        <f>VLOOKUP(B148,'B '!$A$2:$K$620,4,0)</f>
        <v>7689474662896</v>
      </c>
      <c r="F148" t="str">
        <f>VLOOKUP(B148,'B '!$A$2:$K$620,5,0)</f>
        <v>SWEET ACCESS</v>
      </c>
      <c r="G148" t="str">
        <f>VLOOKUP(B148,'B '!$A$2:$K$620,6,0)</f>
        <v>Hartwaren</v>
      </c>
      <c r="H148" t="str">
        <f>VLOOKUP(B148,'B '!$A$2:$K$620,7,0)</f>
        <v>Technik</v>
      </c>
      <c r="I148" t="str">
        <f>VLOOKUP(B148,'B '!$A$2:$K$620,8,0)</f>
        <v>Powerbank 30.000 mAh in Hellblau</v>
      </c>
      <c r="J148">
        <f>VLOOKUP(B148,'B '!$A$2:$K$620,9,0)</f>
        <v>0</v>
      </c>
      <c r="K148">
        <v>1</v>
      </c>
      <c r="L148">
        <f>VLOOKUP(B148,'B '!$A$2:$K$620,11,0)</f>
        <v>130</v>
      </c>
    </row>
    <row r="149" spans="1:12" x14ac:dyDescent="0.25">
      <c r="A149" s="1">
        <v>22258336</v>
      </c>
      <c r="B149">
        <f>VLOOKUP(A149,'B '!$A$2:$K$620,1,0)</f>
        <v>22258336</v>
      </c>
      <c r="C149">
        <f>VLOOKUP(B149,'B '!$A$2:$K$620,2,0)</f>
        <v>46134</v>
      </c>
      <c r="D149">
        <f>VLOOKUP(B149,'B '!$A$2:$K$620,3,0)</f>
        <v>7790303</v>
      </c>
      <c r="E149">
        <f>VLOOKUP(B149,'B '!$A$2:$K$620,4,0)</f>
        <v>7689474657380</v>
      </c>
      <c r="F149" t="str">
        <f>VLOOKUP(B149,'B '!$A$2:$K$620,5,0)</f>
        <v>SmartCase</v>
      </c>
      <c r="G149" t="str">
        <f>VLOOKUP(B149,'B '!$A$2:$K$620,6,0)</f>
        <v>Hartwaren</v>
      </c>
      <c r="H149" t="str">
        <f>VLOOKUP(B149,'B '!$A$2:$K$620,7,0)</f>
        <v>Technik</v>
      </c>
      <c r="I149" t="str">
        <f>VLOOKUP(B149,'B '!$A$2:$K$620,8,0)</f>
        <v>Solar-Powerbank in Schwarz - 20.000 mAh</v>
      </c>
      <c r="J149">
        <f>VLOOKUP(B149,'B '!$A$2:$K$620,9,0)</f>
        <v>0</v>
      </c>
      <c r="K149">
        <v>1</v>
      </c>
      <c r="L149">
        <f>VLOOKUP(B149,'B '!$A$2:$K$620,11,0)</f>
        <v>65</v>
      </c>
    </row>
    <row r="150" spans="1:12" x14ac:dyDescent="0.25">
      <c r="A150" s="1">
        <v>29696858</v>
      </c>
      <c r="B150">
        <f>VLOOKUP(A150,'B '!$A$2:$K$620,1,0)</f>
        <v>29696858</v>
      </c>
      <c r="C150">
        <f>VLOOKUP(B150,'B '!$A$2:$K$620,2,0)</f>
        <v>51422</v>
      </c>
      <c r="D150">
        <f>VLOOKUP(B150,'B '!$A$2:$K$620,3,0)</f>
        <v>10039407</v>
      </c>
      <c r="E150">
        <f>VLOOKUP(B150,'B '!$A$2:$K$620,4,0)</f>
        <v>7689474663770</v>
      </c>
      <c r="F150" t="str">
        <f>VLOOKUP(B150,'B '!$A$2:$K$620,5,0)</f>
        <v>SmartCase</v>
      </c>
      <c r="G150" t="str">
        <f>VLOOKUP(B150,'B '!$A$2:$K$620,6,0)</f>
        <v>Hartwaren</v>
      </c>
      <c r="H150" t="str">
        <f>VLOOKUP(B150,'B '!$A$2:$K$620,7,0)</f>
        <v>Technik</v>
      </c>
      <c r="I150" t="str">
        <f>VLOOKUP(B150,'B '!$A$2:$K$620,8,0)</f>
        <v>Bluetooth-In-Ear-Kopfhörer in Schwarz</v>
      </c>
      <c r="J150">
        <f>VLOOKUP(B150,'B '!$A$2:$K$620,9,0)</f>
        <v>0</v>
      </c>
      <c r="K150">
        <v>1</v>
      </c>
      <c r="L150">
        <f>VLOOKUP(B150,'B '!$A$2:$K$620,11,0)</f>
        <v>140</v>
      </c>
    </row>
    <row r="151" spans="1:12" x14ac:dyDescent="0.25">
      <c r="A151" s="1">
        <v>29696858</v>
      </c>
      <c r="B151">
        <f>VLOOKUP(A151,'B '!$A$2:$K$620,1,0)</f>
        <v>29696858</v>
      </c>
      <c r="C151">
        <f>VLOOKUP(B151,'B '!$A$2:$K$620,2,0)</f>
        <v>51422</v>
      </c>
      <c r="D151">
        <f>VLOOKUP(B151,'B '!$A$2:$K$620,3,0)</f>
        <v>10039407</v>
      </c>
      <c r="E151">
        <f>VLOOKUP(B151,'B '!$A$2:$K$620,4,0)</f>
        <v>7689474663770</v>
      </c>
      <c r="F151" t="str">
        <f>VLOOKUP(B151,'B '!$A$2:$K$620,5,0)</f>
        <v>SmartCase</v>
      </c>
      <c r="G151" t="str">
        <f>VLOOKUP(B151,'B '!$A$2:$K$620,6,0)</f>
        <v>Hartwaren</v>
      </c>
      <c r="H151" t="str">
        <f>VLOOKUP(B151,'B '!$A$2:$K$620,7,0)</f>
        <v>Technik</v>
      </c>
      <c r="I151" t="str">
        <f>VLOOKUP(B151,'B '!$A$2:$K$620,8,0)</f>
        <v>Bluetooth-In-Ear-Kopfhörer in Schwarz</v>
      </c>
      <c r="J151">
        <f>VLOOKUP(B151,'B '!$A$2:$K$620,9,0)</f>
        <v>0</v>
      </c>
      <c r="K151">
        <v>1</v>
      </c>
      <c r="L151">
        <f>VLOOKUP(B151,'B '!$A$2:$K$620,11,0)</f>
        <v>140</v>
      </c>
    </row>
    <row r="152" spans="1:12" x14ac:dyDescent="0.25">
      <c r="A152" s="1">
        <v>30196824</v>
      </c>
      <c r="B152">
        <f>VLOOKUP(A152,'B '!$A$2:$K$620,1,0)</f>
        <v>30196824</v>
      </c>
      <c r="C152">
        <f>VLOOKUP(B152,'B '!$A$2:$K$620,2,0)</f>
        <v>63011</v>
      </c>
      <c r="D152">
        <f>VLOOKUP(B152,'B '!$A$2:$K$620,3,0)</f>
        <v>10206042</v>
      </c>
      <c r="E152">
        <f>VLOOKUP(B152,'B '!$A$2:$K$620,4,0)</f>
        <v>7689474664340</v>
      </c>
      <c r="F152" t="str">
        <f>VLOOKUP(B152,'B '!$A$2:$K$620,5,0)</f>
        <v>SWEET ACCESS</v>
      </c>
      <c r="G152" t="str">
        <f>VLOOKUP(B152,'B '!$A$2:$K$620,6,0)</f>
        <v>Hartwaren</v>
      </c>
      <c r="H152" t="str">
        <f>VLOOKUP(B152,'B '!$A$2:$K$620,7,0)</f>
        <v>Technik</v>
      </c>
      <c r="I152" t="str">
        <f>VLOOKUP(B152,'B '!$A$2:$K$620,8,0)</f>
        <v>Lightning-Docking-Station für iPhone und Apple Watch in Roségold</v>
      </c>
      <c r="J152">
        <f>VLOOKUP(B152,'B '!$A$2:$K$620,9,0)</f>
        <v>0</v>
      </c>
      <c r="K152">
        <v>1</v>
      </c>
      <c r="L152">
        <f>VLOOKUP(B152,'B '!$A$2:$K$620,11,0)</f>
        <v>50</v>
      </c>
    </row>
    <row r="153" spans="1:12" x14ac:dyDescent="0.25">
      <c r="A153" s="1">
        <v>16422478</v>
      </c>
      <c r="B153">
        <f>VLOOKUP(A153,'B '!$A$2:$K$620,1,0)</f>
        <v>16422478</v>
      </c>
      <c r="C153">
        <f>VLOOKUP(B153,'B '!$A$2:$K$620,2,0)</f>
        <v>29911</v>
      </c>
      <c r="D153">
        <f>VLOOKUP(B153,'B '!$A$2:$K$620,3,0)</f>
        <v>6081002</v>
      </c>
      <c r="E153">
        <f>VLOOKUP(B153,'B '!$A$2:$K$620,4,0)</f>
        <v>8434169252673</v>
      </c>
      <c r="F153" t="str">
        <f>VLOOKUP(B153,'B '!$A$2:$K$620,5,0)</f>
        <v>little nice things</v>
      </c>
      <c r="G153" t="str">
        <f>VLOOKUP(B153,'B '!$A$2:$K$620,6,0)</f>
        <v>Hartwaren</v>
      </c>
      <c r="H153" t="str">
        <f>VLOOKUP(B153,'B '!$A$2:$K$620,7,0)</f>
        <v>Heimtextilien</v>
      </c>
      <c r="I153" t="str">
        <f>VLOOKUP(B153,'B '!$A$2:$K$620,8,0)</f>
        <v>2er-Set: Tischsets "Bears" in Schwarz/ Weiß - (L)40 x (B)30 cm</v>
      </c>
      <c r="J153">
        <f>VLOOKUP(B153,'B '!$A$2:$K$620,9,0)</f>
        <v>0</v>
      </c>
      <c r="K153">
        <v>1</v>
      </c>
      <c r="L153">
        <f>VLOOKUP(B153,'B '!$A$2:$K$620,11,0)</f>
        <v>33</v>
      </c>
    </row>
    <row r="154" spans="1:12" x14ac:dyDescent="0.25">
      <c r="A154" s="1">
        <v>20774985</v>
      </c>
      <c r="B154">
        <f>VLOOKUP(A154,'B '!$A$2:$K$620,1,0)</f>
        <v>20774985</v>
      </c>
      <c r="C154">
        <f>VLOOKUP(B154,'B '!$A$2:$K$620,2,0)</f>
        <v>42962</v>
      </c>
      <c r="D154">
        <f>VLOOKUP(B154,'B '!$A$2:$K$620,3,0)</f>
        <v>7359059</v>
      </c>
      <c r="E154">
        <f>VLOOKUP(B154,'B '!$A$2:$K$620,4,0)</f>
        <v>6459859840062</v>
      </c>
      <c r="F154" t="str">
        <f>VLOOKUP(B154,'B '!$A$2:$K$620,5,0)</f>
        <v>SmartCase</v>
      </c>
      <c r="G154" t="str">
        <f>VLOOKUP(B154,'B '!$A$2:$K$620,6,0)</f>
        <v>Hartwaren</v>
      </c>
      <c r="H154" t="str">
        <f>VLOOKUP(B154,'B '!$A$2:$K$620,7,0)</f>
        <v>Technik</v>
      </c>
      <c r="I154" t="str">
        <f>VLOOKUP(B154,'B '!$A$2:$K$620,8,0)</f>
        <v>Solar-Powerbank in Silber - 20.000 mAh</v>
      </c>
      <c r="J154">
        <f>VLOOKUP(B154,'B '!$A$2:$K$620,9,0)</f>
        <v>0</v>
      </c>
      <c r="K154">
        <v>1</v>
      </c>
      <c r="L154">
        <f>VLOOKUP(B154,'B '!$A$2:$K$620,11,0)</f>
        <v>65</v>
      </c>
    </row>
    <row r="155" spans="1:12" x14ac:dyDescent="0.25">
      <c r="A155" s="1">
        <v>26863664</v>
      </c>
      <c r="B155">
        <f>VLOOKUP(A155,'B '!$A$2:$K$620,1,0)</f>
        <v>26863664</v>
      </c>
      <c r="C155">
        <f>VLOOKUP(B155,'B '!$A$2:$K$620,2,0)</f>
        <v>51215</v>
      </c>
      <c r="D155">
        <f>VLOOKUP(B155,'B '!$A$2:$K$620,3,0)</f>
        <v>9224123</v>
      </c>
      <c r="E155">
        <f>VLOOKUP(B155,'B '!$A$2:$K$620,4,0)</f>
        <v>7689474662926</v>
      </c>
      <c r="F155" t="str">
        <f>VLOOKUP(B155,'B '!$A$2:$K$620,5,0)</f>
        <v>SWEET ACCESS</v>
      </c>
      <c r="G155" t="str">
        <f>VLOOKUP(B155,'B '!$A$2:$K$620,6,0)</f>
        <v>Hartwaren</v>
      </c>
      <c r="H155" t="str">
        <f>VLOOKUP(B155,'B '!$A$2:$K$620,7,0)</f>
        <v>Technik</v>
      </c>
      <c r="I155" t="str">
        <f>VLOOKUP(B155,'B '!$A$2:$K$620,8,0)</f>
        <v>FM-Bluetooth-Transmitter in Schwarz</v>
      </c>
      <c r="J155">
        <f>VLOOKUP(B155,'B '!$A$2:$K$620,9,0)</f>
        <v>0</v>
      </c>
      <c r="K155">
        <v>1</v>
      </c>
      <c r="L155">
        <f>VLOOKUP(B155,'B '!$A$2:$K$620,11,0)</f>
        <v>59</v>
      </c>
    </row>
    <row r="156" spans="1:12" x14ac:dyDescent="0.25">
      <c r="A156" s="1">
        <v>23588567</v>
      </c>
      <c r="B156">
        <f>VLOOKUP(A156,'B '!$A$2:$K$620,1,0)</f>
        <v>23588567</v>
      </c>
      <c r="C156">
        <f>VLOOKUP(B156,'B '!$A$2:$K$620,2,0)</f>
        <v>46781</v>
      </c>
      <c r="D156">
        <f>VLOOKUP(B156,'B '!$A$2:$K$620,3,0)</f>
        <v>8230163</v>
      </c>
      <c r="E156">
        <f>VLOOKUP(B156,'B '!$A$2:$K$620,4,0)</f>
        <v>7689474658035</v>
      </c>
      <c r="F156" t="str">
        <f>VLOOKUP(B156,'B '!$A$2:$K$620,5,0)</f>
        <v>SWEET ACCESS</v>
      </c>
      <c r="G156" t="str">
        <f>VLOOKUP(B156,'B '!$A$2:$K$620,6,0)</f>
        <v>Hartwaren</v>
      </c>
      <c r="H156" t="str">
        <f>VLOOKUP(B156,'B '!$A$2:$K$620,7,0)</f>
        <v>Technik</v>
      </c>
      <c r="I156" t="str">
        <f>VLOOKUP(B156,'B '!$A$2:$K$620,8,0)</f>
        <v>Drahtlose Ladestation in Schwarz</v>
      </c>
      <c r="J156">
        <f>VLOOKUP(B156,'B '!$A$2:$K$620,9,0)</f>
        <v>0</v>
      </c>
      <c r="K156">
        <v>1</v>
      </c>
      <c r="L156">
        <f>VLOOKUP(B156,'B '!$A$2:$K$620,11,0)</f>
        <v>70</v>
      </c>
    </row>
    <row r="157" spans="1:12" x14ac:dyDescent="0.25">
      <c r="A157" s="1">
        <v>19335991</v>
      </c>
      <c r="B157">
        <f>VLOOKUP(A157,'B '!$A$2:$K$620,1,0)</f>
        <v>19335991</v>
      </c>
      <c r="C157">
        <f>VLOOKUP(B157,'B '!$A$2:$K$620,2,0)</f>
        <v>38557</v>
      </c>
      <c r="D157">
        <f>VLOOKUP(B157,'B '!$A$2:$K$620,3,0)</f>
        <v>6937863</v>
      </c>
      <c r="E157">
        <f>VLOOKUP(B157,'B '!$A$2:$K$620,4,0)</f>
        <v>8681875161816</v>
      </c>
      <c r="F157" t="str">
        <f>VLOOKUP(B157,'B '!$A$2:$K$620,5,0)</f>
        <v>Elizabed</v>
      </c>
      <c r="G157" t="str">
        <f>VLOOKUP(B157,'B '!$A$2:$K$620,6,0)</f>
        <v>Hartwaren</v>
      </c>
      <c r="H157" t="str">
        <f>VLOOKUP(B157,'B '!$A$2:$K$620,7,0)</f>
        <v>Heimtextilien</v>
      </c>
      <c r="I157" t="str">
        <f>VLOOKUP(B157,'B '!$A$2:$K$620,8,0)</f>
        <v>Bettwäsche-Set "BigZigzag" in Weiß/ Schwarz</v>
      </c>
      <c r="J157" t="str">
        <f>VLOOKUP(B157,'B '!$A$2:$K$620,9,0)</f>
        <v>135x200 cm</v>
      </c>
      <c r="K157">
        <v>1</v>
      </c>
      <c r="L157">
        <f>VLOOKUP(B157,'B '!$A$2:$K$620,11,0)</f>
        <v>80</v>
      </c>
    </row>
    <row r="158" spans="1:12" x14ac:dyDescent="0.25">
      <c r="A158" s="1">
        <v>14013583</v>
      </c>
      <c r="B158">
        <f>VLOOKUP(A158,'B '!$A$2:$K$620,1,0)</f>
        <v>14013583</v>
      </c>
      <c r="C158">
        <f>VLOOKUP(B158,'B '!$A$2:$K$620,2,0)</f>
        <v>28952</v>
      </c>
      <c r="D158">
        <f>VLOOKUP(B158,'B '!$A$2:$K$620,3,0)</f>
        <v>5301085</v>
      </c>
      <c r="E158">
        <f>VLOOKUP(B158,'B '!$A$2:$K$620,4,0)</f>
        <v>3662219258565</v>
      </c>
      <c r="F158" t="str">
        <f>VLOOKUP(B158,'B '!$A$2:$K$620,5,0)</f>
        <v>Evetane</v>
      </c>
      <c r="G158" t="str">
        <f>VLOOKUP(B158,'B '!$A$2:$K$620,6,0)</f>
        <v>Hartwaren</v>
      </c>
      <c r="H158" t="str">
        <f>VLOOKUP(B158,'B '!$A$2:$K$620,7,0)</f>
        <v>Technik</v>
      </c>
      <c r="I158" t="str">
        <f>VLOOKUP(B158,'B '!$A$2:$K$620,8,0)</f>
        <v>Lightning-Kabel in Gold - (L)2 m</v>
      </c>
      <c r="J158">
        <f>VLOOKUP(B158,'B '!$A$2:$K$620,9,0)</f>
        <v>0</v>
      </c>
      <c r="K158">
        <v>1</v>
      </c>
      <c r="L158">
        <f>VLOOKUP(B158,'B '!$A$2:$K$620,11,0)</f>
        <v>30</v>
      </c>
    </row>
    <row r="159" spans="1:12" x14ac:dyDescent="0.25">
      <c r="A159" s="1">
        <v>19916805</v>
      </c>
      <c r="B159">
        <f>VLOOKUP(A159,'B '!$A$2:$K$620,1,0)</f>
        <v>19916805</v>
      </c>
      <c r="C159">
        <f>VLOOKUP(B159,'B '!$A$2:$K$620,2,0)</f>
        <v>40790</v>
      </c>
      <c r="D159">
        <f>VLOOKUP(B159,'B '!$A$2:$K$620,3,0)</f>
        <v>7109237</v>
      </c>
      <c r="E159">
        <f>VLOOKUP(B159,'B '!$A$2:$K$620,4,0)</f>
        <v>6459859838205</v>
      </c>
      <c r="F159" t="str">
        <f>VLOOKUP(B159,'B '!$A$2:$K$620,5,0)</f>
        <v>SmartCase</v>
      </c>
      <c r="G159" t="str">
        <f>VLOOKUP(B159,'B '!$A$2:$K$620,6,0)</f>
        <v>Hartwaren</v>
      </c>
      <c r="H159" t="str">
        <f>VLOOKUP(B159,'B '!$A$2:$K$620,7,0)</f>
        <v>Technik</v>
      </c>
      <c r="I159" t="str">
        <f>VLOOKUP(B159,'B '!$A$2:$K$620,8,0)</f>
        <v>Lightning-Docking-Station für iPhone, Ipad und Apple Watch in Bambus</v>
      </c>
      <c r="J159">
        <f>VLOOKUP(B159,'B '!$A$2:$K$620,9,0)</f>
        <v>0</v>
      </c>
      <c r="K159">
        <v>1</v>
      </c>
      <c r="L159">
        <f>VLOOKUP(B159,'B '!$A$2:$K$620,11,0)</f>
        <v>80</v>
      </c>
    </row>
    <row r="160" spans="1:12" x14ac:dyDescent="0.25">
      <c r="A160" s="1">
        <v>19916811</v>
      </c>
      <c r="B160">
        <f>VLOOKUP(A160,'B '!$A$2:$K$620,1,0)</f>
        <v>19916811</v>
      </c>
      <c r="C160">
        <f>VLOOKUP(B160,'B '!$A$2:$K$620,2,0)</f>
        <v>40790</v>
      </c>
      <c r="D160">
        <f>VLOOKUP(B160,'B '!$A$2:$K$620,3,0)</f>
        <v>7109243</v>
      </c>
      <c r="E160">
        <f>VLOOKUP(B160,'B '!$A$2:$K$620,4,0)</f>
        <v>6459859838342</v>
      </c>
      <c r="F160" t="str">
        <f>VLOOKUP(B160,'B '!$A$2:$K$620,5,0)</f>
        <v>SmartCase</v>
      </c>
      <c r="G160" t="str">
        <f>VLOOKUP(B160,'B '!$A$2:$K$620,6,0)</f>
        <v>Hartwaren</v>
      </c>
      <c r="H160" t="str">
        <f>VLOOKUP(B160,'B '!$A$2:$K$620,7,0)</f>
        <v>Technik</v>
      </c>
      <c r="I160" t="str">
        <f>VLOOKUP(B160,'B '!$A$2:$K$620,8,0)</f>
        <v>Bluetooth-Lautsprecher in Weiß</v>
      </c>
      <c r="J160">
        <f>VLOOKUP(B160,'B '!$A$2:$K$620,9,0)</f>
        <v>0</v>
      </c>
      <c r="K160">
        <v>1</v>
      </c>
      <c r="L160">
        <f>VLOOKUP(B160,'B '!$A$2:$K$620,11,0)</f>
        <v>80</v>
      </c>
    </row>
    <row r="161" spans="1:12" x14ac:dyDescent="0.25">
      <c r="A161" s="1">
        <v>23588648</v>
      </c>
      <c r="B161">
        <f>VLOOKUP(A161,'B '!$A$2:$K$620,1,0)</f>
        <v>23588648</v>
      </c>
      <c r="C161">
        <f>VLOOKUP(B161,'B '!$A$2:$K$620,2,0)</f>
        <v>46781</v>
      </c>
      <c r="D161">
        <f>VLOOKUP(B161,'B '!$A$2:$K$620,3,0)</f>
        <v>8230244</v>
      </c>
      <c r="E161">
        <f>VLOOKUP(B161,'B '!$A$2:$K$620,4,0)</f>
        <v>7689474658301</v>
      </c>
      <c r="F161" t="str">
        <f>VLOOKUP(B161,'B '!$A$2:$K$620,5,0)</f>
        <v>SWEET ACCESS</v>
      </c>
      <c r="G161" t="str">
        <f>VLOOKUP(B161,'B '!$A$2:$K$620,6,0)</f>
        <v>Hartwaren</v>
      </c>
      <c r="H161" t="str">
        <f>VLOOKUP(B161,'B '!$A$2:$K$620,7,0)</f>
        <v>Technik</v>
      </c>
      <c r="I161" t="str">
        <f>VLOOKUP(B161,'B '!$A$2:$K$620,8,0)</f>
        <v>Solar-Powerbank 20.000 mAh in Silber</v>
      </c>
      <c r="J161">
        <f>VLOOKUP(B161,'B '!$A$2:$K$620,9,0)</f>
        <v>0</v>
      </c>
      <c r="K161">
        <v>1</v>
      </c>
      <c r="L161">
        <f>VLOOKUP(B161,'B '!$A$2:$K$620,11,0)</f>
        <v>65</v>
      </c>
    </row>
    <row r="162" spans="1:12" x14ac:dyDescent="0.25">
      <c r="A162" s="1">
        <v>22258336</v>
      </c>
      <c r="B162">
        <f>VLOOKUP(A162,'B '!$A$2:$K$620,1,0)</f>
        <v>22258336</v>
      </c>
      <c r="C162">
        <f>VLOOKUP(B162,'B '!$A$2:$K$620,2,0)</f>
        <v>46134</v>
      </c>
      <c r="D162">
        <f>VLOOKUP(B162,'B '!$A$2:$K$620,3,0)</f>
        <v>7790303</v>
      </c>
      <c r="E162">
        <f>VLOOKUP(B162,'B '!$A$2:$K$620,4,0)</f>
        <v>7689474657380</v>
      </c>
      <c r="F162" t="str">
        <f>VLOOKUP(B162,'B '!$A$2:$K$620,5,0)</f>
        <v>SmartCase</v>
      </c>
      <c r="G162" t="str">
        <f>VLOOKUP(B162,'B '!$A$2:$K$620,6,0)</f>
        <v>Hartwaren</v>
      </c>
      <c r="H162" t="str">
        <f>VLOOKUP(B162,'B '!$A$2:$K$620,7,0)</f>
        <v>Technik</v>
      </c>
      <c r="I162" t="str">
        <f>VLOOKUP(B162,'B '!$A$2:$K$620,8,0)</f>
        <v>Solar-Powerbank in Schwarz - 20.000 mAh</v>
      </c>
      <c r="J162">
        <f>VLOOKUP(B162,'B '!$A$2:$K$620,9,0)</f>
        <v>0</v>
      </c>
      <c r="K162">
        <v>1</v>
      </c>
      <c r="L162">
        <f>VLOOKUP(B162,'B '!$A$2:$K$620,11,0)</f>
        <v>65</v>
      </c>
    </row>
    <row r="163" spans="1:12" x14ac:dyDescent="0.25">
      <c r="A163" s="1">
        <v>23588489</v>
      </c>
      <c r="B163">
        <f>VLOOKUP(A163,'B '!$A$2:$K$620,1,0)</f>
        <v>23588489</v>
      </c>
      <c r="C163">
        <f>VLOOKUP(B163,'B '!$A$2:$K$620,2,0)</f>
        <v>46781</v>
      </c>
      <c r="D163">
        <f>VLOOKUP(B163,'B '!$A$2:$K$620,3,0)</f>
        <v>8230085</v>
      </c>
      <c r="E163">
        <f>VLOOKUP(B163,'B '!$A$2:$K$620,4,0)</f>
        <v>7689474657779</v>
      </c>
      <c r="F163" t="str">
        <f>VLOOKUP(B163,'B '!$A$2:$K$620,5,0)</f>
        <v>SWEET ACCESS</v>
      </c>
      <c r="G163" t="str">
        <f>VLOOKUP(B163,'B '!$A$2:$K$620,6,0)</f>
        <v>Hartwaren</v>
      </c>
      <c r="H163" t="str">
        <f>VLOOKUP(B163,'B '!$A$2:$K$620,7,0)</f>
        <v>Technik</v>
      </c>
      <c r="I163" t="str">
        <f>VLOOKUP(B163,'B '!$A$2:$K$620,8,0)</f>
        <v>Bluetooth-On-Ear-Kopfhörer mit FM-Radio in Weiß/ Gold</v>
      </c>
      <c r="J163">
        <f>VLOOKUP(B163,'B '!$A$2:$K$620,9,0)</f>
        <v>0</v>
      </c>
      <c r="K163">
        <v>1</v>
      </c>
      <c r="L163">
        <f>VLOOKUP(B163,'B '!$A$2:$K$620,11,0)</f>
        <v>60</v>
      </c>
    </row>
    <row r="164" spans="1:12" x14ac:dyDescent="0.25">
      <c r="A164" s="1">
        <v>23588486</v>
      </c>
      <c r="B164">
        <f>VLOOKUP(A164,'B '!$A$2:$K$620,1,0)</f>
        <v>23588486</v>
      </c>
      <c r="C164">
        <f>VLOOKUP(B164,'B '!$A$2:$K$620,2,0)</f>
        <v>46781</v>
      </c>
      <c r="D164">
        <f>VLOOKUP(B164,'B '!$A$2:$K$620,3,0)</f>
        <v>8230082</v>
      </c>
      <c r="E164">
        <f>VLOOKUP(B164,'B '!$A$2:$K$620,4,0)</f>
        <v>7689474657762</v>
      </c>
      <c r="F164" t="str">
        <f>VLOOKUP(B164,'B '!$A$2:$K$620,5,0)</f>
        <v>SWEET ACCESS</v>
      </c>
      <c r="G164" t="str">
        <f>VLOOKUP(B164,'B '!$A$2:$K$620,6,0)</f>
        <v>Hartwaren</v>
      </c>
      <c r="H164" t="str">
        <f>VLOOKUP(B164,'B '!$A$2:$K$620,7,0)</f>
        <v>Technik</v>
      </c>
      <c r="I164" t="str">
        <f>VLOOKUP(B164,'B '!$A$2:$K$620,8,0)</f>
        <v>Bluetooth-On-Ear-Kopfhörer mit FM-Radio in Grau</v>
      </c>
      <c r="J164">
        <f>VLOOKUP(B164,'B '!$A$2:$K$620,9,0)</f>
        <v>0</v>
      </c>
      <c r="K164">
        <v>1</v>
      </c>
      <c r="L164">
        <f>VLOOKUP(B164,'B '!$A$2:$K$620,11,0)</f>
        <v>60</v>
      </c>
    </row>
    <row r="165" spans="1:12" x14ac:dyDescent="0.25">
      <c r="A165" s="1">
        <v>22258336</v>
      </c>
      <c r="B165">
        <f>VLOOKUP(A165,'B '!$A$2:$K$620,1,0)</f>
        <v>22258336</v>
      </c>
      <c r="C165">
        <f>VLOOKUP(B165,'B '!$A$2:$K$620,2,0)</f>
        <v>46134</v>
      </c>
      <c r="D165">
        <f>VLOOKUP(B165,'B '!$A$2:$K$620,3,0)</f>
        <v>7790303</v>
      </c>
      <c r="E165">
        <f>VLOOKUP(B165,'B '!$A$2:$K$620,4,0)</f>
        <v>7689474657380</v>
      </c>
      <c r="F165" t="str">
        <f>VLOOKUP(B165,'B '!$A$2:$K$620,5,0)</f>
        <v>SmartCase</v>
      </c>
      <c r="G165" t="str">
        <f>VLOOKUP(B165,'B '!$A$2:$K$620,6,0)</f>
        <v>Hartwaren</v>
      </c>
      <c r="H165" t="str">
        <f>VLOOKUP(B165,'B '!$A$2:$K$620,7,0)</f>
        <v>Technik</v>
      </c>
      <c r="I165" t="str">
        <f>VLOOKUP(B165,'B '!$A$2:$K$620,8,0)</f>
        <v>Solar-Powerbank in Schwarz - 20.000 mAh</v>
      </c>
      <c r="J165">
        <f>VLOOKUP(B165,'B '!$A$2:$K$620,9,0)</f>
        <v>0</v>
      </c>
      <c r="K165">
        <v>1</v>
      </c>
      <c r="L165">
        <f>VLOOKUP(B165,'B '!$A$2:$K$620,11,0)</f>
        <v>65</v>
      </c>
    </row>
    <row r="166" spans="1:12" x14ac:dyDescent="0.25">
      <c r="A166" s="1">
        <v>24976292</v>
      </c>
      <c r="B166">
        <f>VLOOKUP(A166,'B '!$A$2:$K$620,1,0)</f>
        <v>24976292</v>
      </c>
      <c r="C166">
        <f>VLOOKUP(B166,'B '!$A$2:$K$620,2,0)</f>
        <v>47171</v>
      </c>
      <c r="D166">
        <f>VLOOKUP(B166,'B '!$A$2:$K$620,3,0)</f>
        <v>8625836</v>
      </c>
      <c r="E166">
        <f>VLOOKUP(B166,'B '!$A$2:$K$620,4,0)</f>
        <v>7689474661011</v>
      </c>
      <c r="F166" t="str">
        <f>VLOOKUP(B166,'B '!$A$2:$K$620,5,0)</f>
        <v>SmartCase</v>
      </c>
      <c r="G166" t="str">
        <f>VLOOKUP(B166,'B '!$A$2:$K$620,6,0)</f>
        <v>Hartwaren</v>
      </c>
      <c r="H166" t="str">
        <f>VLOOKUP(B166,'B '!$A$2:$K$620,7,0)</f>
        <v>Freizeit und Sport</v>
      </c>
      <c r="I166" t="str">
        <f>VLOOKUP(B166,'B '!$A$2:$K$620,8,0)</f>
        <v>Aktivitätstracker in Pink/ Rosa</v>
      </c>
      <c r="J166">
        <f>VLOOKUP(B166,'B '!$A$2:$K$620,9,0)</f>
        <v>0</v>
      </c>
      <c r="K166">
        <v>1</v>
      </c>
      <c r="L166">
        <f>VLOOKUP(B166,'B '!$A$2:$K$620,11,0)</f>
        <v>110</v>
      </c>
    </row>
    <row r="167" spans="1:12" x14ac:dyDescent="0.25">
      <c r="A167" s="1">
        <v>29696857</v>
      </c>
      <c r="B167">
        <f>VLOOKUP(A167,'B '!$A$2:$K$620,1,0)</f>
        <v>29696857</v>
      </c>
      <c r="C167">
        <f>VLOOKUP(B167,'B '!$A$2:$K$620,2,0)</f>
        <v>51422</v>
      </c>
      <c r="D167">
        <f>VLOOKUP(B167,'B '!$A$2:$K$620,3,0)</f>
        <v>10039406</v>
      </c>
      <c r="E167">
        <f>VLOOKUP(B167,'B '!$A$2:$K$620,4,0)</f>
        <v>7689474663763</v>
      </c>
      <c r="F167" t="str">
        <f>VLOOKUP(B167,'B '!$A$2:$K$620,5,0)</f>
        <v>SmartCase</v>
      </c>
      <c r="G167" t="str">
        <f>VLOOKUP(B167,'B '!$A$2:$K$620,6,0)</f>
        <v>Hartwaren</v>
      </c>
      <c r="H167" t="str">
        <f>VLOOKUP(B167,'B '!$A$2:$K$620,7,0)</f>
        <v>Technik</v>
      </c>
      <c r="I167" t="str">
        <f>VLOOKUP(B167,'B '!$A$2:$K$620,8,0)</f>
        <v>Bluetooth-In-Ear-Kopfhörer in Weiß/ Silber</v>
      </c>
      <c r="J167">
        <f>VLOOKUP(B167,'B '!$A$2:$K$620,9,0)</f>
        <v>0</v>
      </c>
      <c r="K167">
        <v>1</v>
      </c>
      <c r="L167">
        <f>VLOOKUP(B167,'B '!$A$2:$K$620,11,0)</f>
        <v>140</v>
      </c>
    </row>
    <row r="168" spans="1:12" x14ac:dyDescent="0.25">
      <c r="A168" s="1">
        <v>30560986</v>
      </c>
      <c r="B168">
        <f>VLOOKUP(A168,'B '!$A$2:$K$620,1,0)</f>
        <v>30560986</v>
      </c>
      <c r="C168">
        <f>VLOOKUP(B168,'B '!$A$2:$K$620,2,0)</f>
        <v>51542</v>
      </c>
      <c r="D168">
        <f>VLOOKUP(B168,'B '!$A$2:$K$620,3,0)</f>
        <v>10313156</v>
      </c>
      <c r="E168">
        <f>VLOOKUP(B168,'B '!$A$2:$K$620,4,0)</f>
        <v>7689474666542</v>
      </c>
      <c r="F168" t="str">
        <f>VLOOKUP(B168,'B '!$A$2:$K$620,5,0)</f>
        <v>SWEET ACCESS</v>
      </c>
      <c r="G168" t="str">
        <f>VLOOKUP(B168,'B '!$A$2:$K$620,6,0)</f>
        <v>Hartwaren</v>
      </c>
      <c r="H168" t="str">
        <f>VLOOKUP(B168,'B '!$A$2:$K$620,7,0)</f>
        <v>Technik</v>
      </c>
      <c r="I168" t="str">
        <f>VLOOKUP(B168,'B '!$A$2:$K$620,8,0)</f>
        <v>Solar-Powerbank 20.000 mAh in Gold</v>
      </c>
      <c r="J168">
        <f>VLOOKUP(B168,'B '!$A$2:$K$620,9,0)</f>
        <v>0</v>
      </c>
      <c r="K168">
        <v>1</v>
      </c>
      <c r="L168">
        <f>VLOOKUP(B168,'B '!$A$2:$K$620,11,0)</f>
        <v>65</v>
      </c>
    </row>
    <row r="169" spans="1:12" x14ac:dyDescent="0.25">
      <c r="A169" s="1">
        <v>21638345</v>
      </c>
      <c r="B169">
        <f>VLOOKUP(A169,'B '!$A$2:$K$620,1,0)</f>
        <v>21638345</v>
      </c>
      <c r="C169">
        <f>VLOOKUP(B169,'B '!$A$2:$K$620,2,0)</f>
        <v>44889</v>
      </c>
      <c r="D169">
        <f>VLOOKUP(B169,'B '!$A$2:$K$620,3,0)</f>
        <v>7605808</v>
      </c>
      <c r="E169">
        <f>VLOOKUP(B169,'B '!$A$2:$K$620,4,0)</f>
        <v>7689474655546</v>
      </c>
      <c r="F169" t="str">
        <f>VLOOKUP(B169,'B '!$A$2:$K$620,5,0)</f>
        <v>SmartCase</v>
      </c>
      <c r="G169" t="str">
        <f>VLOOKUP(B169,'B '!$A$2:$K$620,6,0)</f>
        <v>Hartwaren</v>
      </c>
      <c r="H169" t="str">
        <f>VLOOKUP(B169,'B '!$A$2:$K$620,7,0)</f>
        <v>Technik</v>
      </c>
      <c r="I169" t="str">
        <f>VLOOKUP(B169,'B '!$A$2:$K$620,8,0)</f>
        <v>Powerbank in Schwarz - 20.000 mAh</v>
      </c>
      <c r="J169">
        <f>VLOOKUP(B169,'B '!$A$2:$K$620,9,0)</f>
        <v>0</v>
      </c>
      <c r="K169">
        <v>1</v>
      </c>
      <c r="L169">
        <f>VLOOKUP(B169,'B '!$A$2:$K$620,11,0)</f>
        <v>90</v>
      </c>
    </row>
    <row r="170" spans="1:12" x14ac:dyDescent="0.25">
      <c r="A170" s="1">
        <v>23588648</v>
      </c>
      <c r="B170">
        <f>VLOOKUP(A170,'B '!$A$2:$K$620,1,0)</f>
        <v>23588648</v>
      </c>
      <c r="C170">
        <f>VLOOKUP(B170,'B '!$A$2:$K$620,2,0)</f>
        <v>46781</v>
      </c>
      <c r="D170">
        <f>VLOOKUP(B170,'B '!$A$2:$K$620,3,0)</f>
        <v>8230244</v>
      </c>
      <c r="E170">
        <f>VLOOKUP(B170,'B '!$A$2:$K$620,4,0)</f>
        <v>7689474658301</v>
      </c>
      <c r="F170" t="str">
        <f>VLOOKUP(B170,'B '!$A$2:$K$620,5,0)</f>
        <v>SWEET ACCESS</v>
      </c>
      <c r="G170" t="str">
        <f>VLOOKUP(B170,'B '!$A$2:$K$620,6,0)</f>
        <v>Hartwaren</v>
      </c>
      <c r="H170" t="str">
        <f>VLOOKUP(B170,'B '!$A$2:$K$620,7,0)</f>
        <v>Technik</v>
      </c>
      <c r="I170" t="str">
        <f>VLOOKUP(B170,'B '!$A$2:$K$620,8,0)</f>
        <v>Solar-Powerbank 20.000 mAh in Silber</v>
      </c>
      <c r="J170">
        <f>VLOOKUP(B170,'B '!$A$2:$K$620,9,0)</f>
        <v>0</v>
      </c>
      <c r="K170">
        <v>1</v>
      </c>
      <c r="L170">
        <f>VLOOKUP(B170,'B '!$A$2:$K$620,11,0)</f>
        <v>65</v>
      </c>
    </row>
    <row r="171" spans="1:12" x14ac:dyDescent="0.25">
      <c r="A171" s="1">
        <v>20774985</v>
      </c>
      <c r="B171">
        <f>VLOOKUP(A171,'B '!$A$2:$K$620,1,0)</f>
        <v>20774985</v>
      </c>
      <c r="C171">
        <f>VLOOKUP(B171,'B '!$A$2:$K$620,2,0)</f>
        <v>42962</v>
      </c>
      <c r="D171">
        <f>VLOOKUP(B171,'B '!$A$2:$K$620,3,0)</f>
        <v>7359059</v>
      </c>
      <c r="E171">
        <f>VLOOKUP(B171,'B '!$A$2:$K$620,4,0)</f>
        <v>6459859840062</v>
      </c>
      <c r="F171" t="str">
        <f>VLOOKUP(B171,'B '!$A$2:$K$620,5,0)</f>
        <v>SmartCase</v>
      </c>
      <c r="G171" t="str">
        <f>VLOOKUP(B171,'B '!$A$2:$K$620,6,0)</f>
        <v>Hartwaren</v>
      </c>
      <c r="H171" t="str">
        <f>VLOOKUP(B171,'B '!$A$2:$K$620,7,0)</f>
        <v>Technik</v>
      </c>
      <c r="I171" t="str">
        <f>VLOOKUP(B171,'B '!$A$2:$K$620,8,0)</f>
        <v>Solar-Powerbank in Silber - 20.000 mAh</v>
      </c>
      <c r="J171">
        <f>VLOOKUP(B171,'B '!$A$2:$K$620,9,0)</f>
        <v>0</v>
      </c>
      <c r="K171">
        <v>1</v>
      </c>
      <c r="L171">
        <f>VLOOKUP(B171,'B '!$A$2:$K$620,11,0)</f>
        <v>65</v>
      </c>
    </row>
    <row r="172" spans="1:12" x14ac:dyDescent="0.25">
      <c r="A172" s="1">
        <v>25754966</v>
      </c>
      <c r="B172">
        <f>VLOOKUP(A172,'B '!$A$2:$K$620,1,0)</f>
        <v>25754966</v>
      </c>
      <c r="C172">
        <f>VLOOKUP(B172,'B '!$A$2:$K$620,2,0)</f>
        <v>47985</v>
      </c>
      <c r="D172">
        <f>VLOOKUP(B172,'B '!$A$2:$K$620,3,0)</f>
        <v>8855438</v>
      </c>
      <c r="E172">
        <f>VLOOKUP(B172,'B '!$A$2:$K$620,4,0)</f>
        <v>7689474662070</v>
      </c>
      <c r="F172" t="str">
        <f>VLOOKUP(B172,'B '!$A$2:$K$620,5,0)</f>
        <v>SWEET ACCESS</v>
      </c>
      <c r="G172" t="str">
        <f>VLOOKUP(B172,'B '!$A$2:$K$620,6,0)</f>
        <v>Hartwaren</v>
      </c>
      <c r="H172" t="str">
        <f>VLOOKUP(B172,'B '!$A$2:$K$620,7,0)</f>
        <v>Technik</v>
      </c>
      <c r="I172" t="str">
        <f>VLOOKUP(B172,'B '!$A$2:$K$620,8,0)</f>
        <v>Lightning-Ladekabel  in Silber - (L)100 cm</v>
      </c>
      <c r="J172">
        <f>VLOOKUP(B172,'B '!$A$2:$K$620,9,0)</f>
        <v>0</v>
      </c>
      <c r="K172">
        <v>1</v>
      </c>
      <c r="L172">
        <f>VLOOKUP(B172,'B '!$A$2:$K$620,11,0)</f>
        <v>25</v>
      </c>
    </row>
    <row r="173" spans="1:12" x14ac:dyDescent="0.25">
      <c r="A173" s="1">
        <v>29696857</v>
      </c>
      <c r="B173">
        <f>VLOOKUP(A173,'B '!$A$2:$K$620,1,0)</f>
        <v>29696857</v>
      </c>
      <c r="C173">
        <f>VLOOKUP(B173,'B '!$A$2:$K$620,2,0)</f>
        <v>51422</v>
      </c>
      <c r="D173">
        <f>VLOOKUP(B173,'B '!$A$2:$K$620,3,0)</f>
        <v>10039406</v>
      </c>
      <c r="E173">
        <f>VLOOKUP(B173,'B '!$A$2:$K$620,4,0)</f>
        <v>7689474663763</v>
      </c>
      <c r="F173" t="str">
        <f>VLOOKUP(B173,'B '!$A$2:$K$620,5,0)</f>
        <v>SmartCase</v>
      </c>
      <c r="G173" t="str">
        <f>VLOOKUP(B173,'B '!$A$2:$K$620,6,0)</f>
        <v>Hartwaren</v>
      </c>
      <c r="H173" t="str">
        <f>VLOOKUP(B173,'B '!$A$2:$K$620,7,0)</f>
        <v>Technik</v>
      </c>
      <c r="I173" t="str">
        <f>VLOOKUP(B173,'B '!$A$2:$K$620,8,0)</f>
        <v>Bluetooth-In-Ear-Kopfhörer in Weiß/ Silber</v>
      </c>
      <c r="J173">
        <f>VLOOKUP(B173,'B '!$A$2:$K$620,9,0)</f>
        <v>0</v>
      </c>
      <c r="K173">
        <v>1</v>
      </c>
      <c r="L173">
        <f>VLOOKUP(B173,'B '!$A$2:$K$620,11,0)</f>
        <v>140</v>
      </c>
    </row>
    <row r="174" spans="1:12" x14ac:dyDescent="0.25">
      <c r="A174" s="1">
        <v>23588648</v>
      </c>
      <c r="B174">
        <f>VLOOKUP(A174,'B '!$A$2:$K$620,1,0)</f>
        <v>23588648</v>
      </c>
      <c r="C174">
        <f>VLOOKUP(B174,'B '!$A$2:$K$620,2,0)</f>
        <v>46781</v>
      </c>
      <c r="D174">
        <f>VLOOKUP(B174,'B '!$A$2:$K$620,3,0)</f>
        <v>8230244</v>
      </c>
      <c r="E174">
        <f>VLOOKUP(B174,'B '!$A$2:$K$620,4,0)</f>
        <v>7689474658301</v>
      </c>
      <c r="F174" t="str">
        <f>VLOOKUP(B174,'B '!$A$2:$K$620,5,0)</f>
        <v>SWEET ACCESS</v>
      </c>
      <c r="G174" t="str">
        <f>VLOOKUP(B174,'B '!$A$2:$K$620,6,0)</f>
        <v>Hartwaren</v>
      </c>
      <c r="H174" t="str">
        <f>VLOOKUP(B174,'B '!$A$2:$K$620,7,0)</f>
        <v>Technik</v>
      </c>
      <c r="I174" t="str">
        <f>VLOOKUP(B174,'B '!$A$2:$K$620,8,0)</f>
        <v>Solar-Powerbank 20.000 mAh in Silber</v>
      </c>
      <c r="J174">
        <f>VLOOKUP(B174,'B '!$A$2:$K$620,9,0)</f>
        <v>0</v>
      </c>
      <c r="K174">
        <v>1</v>
      </c>
      <c r="L174">
        <f>VLOOKUP(B174,'B '!$A$2:$K$620,11,0)</f>
        <v>65</v>
      </c>
    </row>
    <row r="175" spans="1:12" x14ac:dyDescent="0.25">
      <c r="A175" s="1">
        <v>22258329</v>
      </c>
      <c r="B175">
        <f>VLOOKUP(A175,'B '!$A$2:$K$620,1,0)</f>
        <v>22258329</v>
      </c>
      <c r="C175">
        <f>VLOOKUP(B175,'B '!$A$2:$K$620,2,0)</f>
        <v>46134</v>
      </c>
      <c r="D175">
        <f>VLOOKUP(B175,'B '!$A$2:$K$620,3,0)</f>
        <v>7790296</v>
      </c>
      <c r="E175">
        <f>VLOOKUP(B175,'B '!$A$2:$K$620,4,0)</f>
        <v>7689474657182</v>
      </c>
      <c r="F175" t="str">
        <f>VLOOKUP(B175,'B '!$A$2:$K$620,5,0)</f>
        <v>SmartCase</v>
      </c>
      <c r="G175" t="str">
        <f>VLOOKUP(B175,'B '!$A$2:$K$620,6,0)</f>
        <v>Hartwaren</v>
      </c>
      <c r="H175" t="str">
        <f>VLOOKUP(B175,'B '!$A$2:$K$620,7,0)</f>
        <v>Technik</v>
      </c>
      <c r="I175" t="str">
        <f>VLOOKUP(B175,'B '!$A$2:$K$620,8,0)</f>
        <v>Bluetooth-In-Ear-Kopfhörer in Silber/ Roségold</v>
      </c>
      <c r="J175">
        <f>VLOOKUP(B175,'B '!$A$2:$K$620,9,0)</f>
        <v>0</v>
      </c>
      <c r="K175">
        <v>1</v>
      </c>
      <c r="L175">
        <f>VLOOKUP(B175,'B '!$A$2:$K$620,11,0)</f>
        <v>149</v>
      </c>
    </row>
    <row r="176" spans="1:12" x14ac:dyDescent="0.25">
      <c r="A176" s="1">
        <v>23588648</v>
      </c>
      <c r="B176">
        <f>VLOOKUP(A176,'B '!$A$2:$K$620,1,0)</f>
        <v>23588648</v>
      </c>
      <c r="C176">
        <f>VLOOKUP(B176,'B '!$A$2:$K$620,2,0)</f>
        <v>46781</v>
      </c>
      <c r="D176">
        <f>VLOOKUP(B176,'B '!$A$2:$K$620,3,0)</f>
        <v>8230244</v>
      </c>
      <c r="E176">
        <f>VLOOKUP(B176,'B '!$A$2:$K$620,4,0)</f>
        <v>7689474658301</v>
      </c>
      <c r="F176" t="str">
        <f>VLOOKUP(B176,'B '!$A$2:$K$620,5,0)</f>
        <v>SWEET ACCESS</v>
      </c>
      <c r="G176" t="str">
        <f>VLOOKUP(B176,'B '!$A$2:$K$620,6,0)</f>
        <v>Hartwaren</v>
      </c>
      <c r="H176" t="str">
        <f>VLOOKUP(B176,'B '!$A$2:$K$620,7,0)</f>
        <v>Technik</v>
      </c>
      <c r="I176" t="str">
        <f>VLOOKUP(B176,'B '!$A$2:$K$620,8,0)</f>
        <v>Solar-Powerbank 20.000 mAh in Silber</v>
      </c>
      <c r="J176">
        <f>VLOOKUP(B176,'B '!$A$2:$K$620,9,0)</f>
        <v>0</v>
      </c>
      <c r="K176">
        <v>1</v>
      </c>
      <c r="L176">
        <f>VLOOKUP(B176,'B '!$A$2:$K$620,11,0)</f>
        <v>65</v>
      </c>
    </row>
    <row r="177" spans="1:12" x14ac:dyDescent="0.25">
      <c r="A177" s="1">
        <v>22160996</v>
      </c>
      <c r="B177">
        <f>VLOOKUP(A177,'B '!$A$2:$K$620,1,0)</f>
        <v>22160996</v>
      </c>
      <c r="C177">
        <f>VLOOKUP(B177,'B '!$A$2:$K$620,2,0)</f>
        <v>40063</v>
      </c>
      <c r="D177">
        <f>VLOOKUP(B177,'B '!$A$2:$K$620,3,0)</f>
        <v>7759886</v>
      </c>
      <c r="E177">
        <f>VLOOKUP(B177,'B '!$A$2:$K$620,4,0)</f>
        <v>3662219349737</v>
      </c>
      <c r="F177" t="str">
        <f>VLOOKUP(B177,'B '!$A$2:$K$620,5,0)</f>
        <v>Evetane</v>
      </c>
      <c r="G177" t="str">
        <f>VLOOKUP(B177,'B '!$A$2:$K$620,6,0)</f>
        <v>Hartwaren</v>
      </c>
      <c r="H177" t="str">
        <f>VLOOKUP(B177,'B '!$A$2:$K$620,7,0)</f>
        <v>Technik</v>
      </c>
      <c r="I177" t="str">
        <f>VLOOKUP(B177,'B '!$A$2:$K$620,8,0)</f>
        <v>Induktions-Ladestation in Weiß/ Roségold</v>
      </c>
      <c r="J177">
        <f>VLOOKUP(B177,'B '!$A$2:$K$620,9,0)</f>
        <v>0</v>
      </c>
      <c r="K177">
        <v>1</v>
      </c>
      <c r="L177">
        <f>VLOOKUP(B177,'B '!$A$2:$K$620,11,0)</f>
        <v>44.9</v>
      </c>
    </row>
    <row r="178" spans="1:12" x14ac:dyDescent="0.25">
      <c r="A178" s="1">
        <v>26863601</v>
      </c>
      <c r="B178">
        <f>VLOOKUP(A178,'B '!$A$2:$K$620,1,0)</f>
        <v>26863601</v>
      </c>
      <c r="C178">
        <f>VLOOKUP(B178,'B '!$A$2:$K$620,2,0)</f>
        <v>51215</v>
      </c>
      <c r="D178">
        <f>VLOOKUP(B178,'B '!$A$2:$K$620,3,0)</f>
        <v>9224060</v>
      </c>
      <c r="E178">
        <f>VLOOKUP(B178,'B '!$A$2:$K$620,4,0)</f>
        <v>7689474662889</v>
      </c>
      <c r="F178" t="str">
        <f>VLOOKUP(B178,'B '!$A$2:$K$620,5,0)</f>
        <v>SWEET ACCESS</v>
      </c>
      <c r="G178" t="str">
        <f>VLOOKUP(B178,'B '!$A$2:$K$620,6,0)</f>
        <v>Hartwaren</v>
      </c>
      <c r="H178" t="str">
        <f>VLOOKUP(B178,'B '!$A$2:$K$620,7,0)</f>
        <v>Technik</v>
      </c>
      <c r="I178" t="str">
        <f>VLOOKUP(B178,'B '!$A$2:$K$620,8,0)</f>
        <v>Solar-Powerbank 20.000 mAh in Schwarz</v>
      </c>
      <c r="J178">
        <f>VLOOKUP(B178,'B '!$A$2:$K$620,9,0)</f>
        <v>0</v>
      </c>
      <c r="K178">
        <v>1</v>
      </c>
      <c r="L178">
        <f>VLOOKUP(B178,'B '!$A$2:$K$620,11,0)</f>
        <v>65</v>
      </c>
    </row>
    <row r="179" spans="1:12" x14ac:dyDescent="0.25">
      <c r="A179" s="1">
        <v>27638587</v>
      </c>
      <c r="B179">
        <f>VLOOKUP(A179,'B '!$A$2:$K$620,1,0)</f>
        <v>27638587</v>
      </c>
      <c r="C179">
        <f>VLOOKUP(B179,'B '!$A$2:$K$620,2,0)</f>
        <v>51317</v>
      </c>
      <c r="D179">
        <f>VLOOKUP(B179,'B '!$A$2:$K$620,3,0)</f>
        <v>9443416</v>
      </c>
      <c r="E179">
        <f>VLOOKUP(B179,'B '!$A$2:$K$620,4,0)</f>
        <v>7689474663503</v>
      </c>
      <c r="F179" t="str">
        <f>VLOOKUP(B179,'B '!$A$2:$K$620,5,0)</f>
        <v>SmartCase</v>
      </c>
      <c r="G179" t="str">
        <f>VLOOKUP(B179,'B '!$A$2:$K$620,6,0)</f>
        <v>Hartwaren</v>
      </c>
      <c r="H179" t="str">
        <f>VLOOKUP(B179,'B '!$A$2:$K$620,7,0)</f>
        <v>Freizeit und Sport</v>
      </c>
      <c r="I179" t="str">
        <f>VLOOKUP(B179,'B '!$A$2:$K$620,8,0)</f>
        <v>KFZ-Smartphone-Halterung in Schwarz</v>
      </c>
      <c r="J179">
        <f>VLOOKUP(B179,'B '!$A$2:$K$620,9,0)</f>
        <v>0</v>
      </c>
      <c r="K179">
        <v>1</v>
      </c>
      <c r="L179">
        <f>VLOOKUP(B179,'B '!$A$2:$K$620,11,0)</f>
        <v>30</v>
      </c>
    </row>
    <row r="180" spans="1:12" x14ac:dyDescent="0.25">
      <c r="A180" s="1">
        <v>27986131</v>
      </c>
      <c r="B180">
        <f>VLOOKUP(A180,'B '!$A$2:$K$620,1,0)</f>
        <v>27986131</v>
      </c>
      <c r="C180">
        <f>VLOOKUP(B180,'B '!$A$2:$K$620,2,0)</f>
        <v>61195</v>
      </c>
      <c r="D180">
        <f>VLOOKUP(B180,'B '!$A$2:$K$620,3,0)</f>
        <v>9534901</v>
      </c>
      <c r="E180">
        <f>VLOOKUP(B180,'B '!$A$2:$K$620,4,0)</f>
        <v>3662219143557</v>
      </c>
      <c r="F180" t="str">
        <f>VLOOKUP(B180,'B '!$A$2:$K$620,5,0)</f>
        <v>SmartCase</v>
      </c>
      <c r="G180" t="str">
        <f>VLOOKUP(B180,'B '!$A$2:$K$620,6,0)</f>
        <v>Hartwaren</v>
      </c>
      <c r="H180" t="str">
        <f>VLOOKUP(B180,'B '!$A$2:$K$620,7,0)</f>
        <v>Technik</v>
      </c>
      <c r="I180" t="str">
        <f>VLOOKUP(B180,'B '!$A$2:$K$620,8,0)</f>
        <v>Smartphone-Klemmhalterung in Schwarz</v>
      </c>
      <c r="J180">
        <f>VLOOKUP(B180,'B '!$A$2:$K$620,9,0)</f>
        <v>0</v>
      </c>
      <c r="K180">
        <v>1</v>
      </c>
      <c r="L180">
        <f>VLOOKUP(B180,'B '!$A$2:$K$620,11,0)</f>
        <v>20</v>
      </c>
    </row>
    <row r="181" spans="1:12" x14ac:dyDescent="0.25">
      <c r="A181" s="1">
        <v>20775021</v>
      </c>
      <c r="B181">
        <f>VLOOKUP(A181,'B '!$A$2:$K$620,1,0)</f>
        <v>20775021</v>
      </c>
      <c r="C181">
        <f>VLOOKUP(B181,'B '!$A$2:$K$620,2,0)</f>
        <v>42962</v>
      </c>
      <c r="D181">
        <f>VLOOKUP(B181,'B '!$A$2:$K$620,3,0)</f>
        <v>7359095</v>
      </c>
      <c r="E181">
        <f>VLOOKUP(B181,'B '!$A$2:$K$620,4,0)</f>
        <v>6459859838601</v>
      </c>
      <c r="F181" t="str">
        <f>VLOOKUP(B181,'B '!$A$2:$K$620,5,0)</f>
        <v>SmartCase</v>
      </c>
      <c r="G181" t="str">
        <f>VLOOKUP(B181,'B '!$A$2:$K$620,6,0)</f>
        <v>Hartwaren</v>
      </c>
      <c r="H181" t="str">
        <f>VLOOKUP(B181,'B '!$A$2:$K$620,7,0)</f>
        <v>Technik</v>
      </c>
      <c r="I181" t="str">
        <f>VLOOKUP(B181,'B '!$A$2:$K$620,8,0)</f>
        <v>Selfie-Stick in Schwarz/ Silber</v>
      </c>
      <c r="J181">
        <f>VLOOKUP(B181,'B '!$A$2:$K$620,9,0)</f>
        <v>0</v>
      </c>
      <c r="K181">
        <v>1</v>
      </c>
      <c r="L181">
        <f>VLOOKUP(B181,'B '!$A$2:$K$620,11,0)</f>
        <v>24.9</v>
      </c>
    </row>
    <row r="182" spans="1:12" x14ac:dyDescent="0.25">
      <c r="A182" s="1">
        <v>11297374</v>
      </c>
      <c r="B182">
        <f>VLOOKUP(A182,'B '!$A$2:$K$620,1,0)</f>
        <v>11297374</v>
      </c>
      <c r="C182">
        <f>VLOOKUP(B182,'B '!$A$2:$K$620,2,0)</f>
        <v>20581</v>
      </c>
      <c r="D182">
        <f>VLOOKUP(B182,'B '!$A$2:$K$620,3,0)</f>
        <v>4457864</v>
      </c>
      <c r="E182">
        <f>VLOOKUP(B182,'B '!$A$2:$K$620,4,0)</f>
        <v>3760111710898</v>
      </c>
      <c r="F182" t="str">
        <f>VLOOKUP(B182,'B '!$A$2:$K$620,5,0)</f>
        <v>Ulysse</v>
      </c>
      <c r="G182" t="str">
        <f>VLOOKUP(B182,'B '!$A$2:$K$620,6,0)</f>
        <v>Hartwaren</v>
      </c>
      <c r="H182" t="str">
        <f>VLOOKUP(B182,'B '!$A$2:$K$620,7,0)</f>
        <v>Spielwaren</v>
      </c>
      <c r="I182" t="str">
        <f>VLOOKUP(B182,'B '!$A$2:$K$620,8,0)</f>
        <v>Musik-Spieluhr "Feen" - ab 3 Jahren</v>
      </c>
      <c r="J182">
        <f>VLOOKUP(B182,'B '!$A$2:$K$620,9,0)</f>
        <v>0</v>
      </c>
      <c r="K182">
        <v>1</v>
      </c>
      <c r="L182">
        <f>VLOOKUP(B182,'B '!$A$2:$K$620,11,0)</f>
        <v>23.23</v>
      </c>
    </row>
    <row r="183" spans="1:12" x14ac:dyDescent="0.25">
      <c r="A183" s="1">
        <v>26863688</v>
      </c>
      <c r="B183">
        <f>VLOOKUP(A183,'B '!$A$2:$K$620,1,0)</f>
        <v>26863688</v>
      </c>
      <c r="C183">
        <f>VLOOKUP(B183,'B '!$A$2:$K$620,2,0)</f>
        <v>51215</v>
      </c>
      <c r="D183">
        <f>VLOOKUP(B183,'B '!$A$2:$K$620,3,0)</f>
        <v>9224147</v>
      </c>
      <c r="E183">
        <f>VLOOKUP(B183,'B '!$A$2:$K$620,4,0)</f>
        <v>7689474663107</v>
      </c>
      <c r="F183" t="str">
        <f>VLOOKUP(B183,'B '!$A$2:$K$620,5,0)</f>
        <v>SWEET ACCESS</v>
      </c>
      <c r="G183" t="str">
        <f>VLOOKUP(B183,'B '!$A$2:$K$620,6,0)</f>
        <v>Hartwaren</v>
      </c>
      <c r="H183" t="str">
        <f>VLOOKUP(B183,'B '!$A$2:$K$620,7,0)</f>
        <v>Technik</v>
      </c>
      <c r="I183" t="str">
        <f>VLOOKUP(B183,'B '!$A$2:$K$620,8,0)</f>
        <v>4in1-Smartphone-Vorsatzlinse in Schwarz</v>
      </c>
      <c r="J183">
        <f>VLOOKUP(B183,'B '!$A$2:$K$620,9,0)</f>
        <v>0</v>
      </c>
      <c r="K183">
        <v>1</v>
      </c>
      <c r="L183">
        <f>VLOOKUP(B183,'B '!$A$2:$K$620,11,0)</f>
        <v>65</v>
      </c>
    </row>
    <row r="184" spans="1:12" x14ac:dyDescent="0.25">
      <c r="A184" s="1">
        <v>24976295</v>
      </c>
      <c r="B184">
        <f>VLOOKUP(A184,'B '!$A$2:$K$620,1,0)</f>
        <v>24976295</v>
      </c>
      <c r="C184">
        <f>VLOOKUP(B184,'B '!$A$2:$K$620,2,0)</f>
        <v>47171</v>
      </c>
      <c r="D184">
        <f>VLOOKUP(B184,'B '!$A$2:$K$620,3,0)</f>
        <v>8625839</v>
      </c>
      <c r="E184">
        <f>VLOOKUP(B184,'B '!$A$2:$K$620,4,0)</f>
        <v>7689474661028</v>
      </c>
      <c r="F184" t="str">
        <f>VLOOKUP(B184,'B '!$A$2:$K$620,5,0)</f>
        <v>SmartCase</v>
      </c>
      <c r="G184" t="str">
        <f>VLOOKUP(B184,'B '!$A$2:$K$620,6,0)</f>
        <v>Hartwaren</v>
      </c>
      <c r="H184" t="str">
        <f>VLOOKUP(B184,'B '!$A$2:$K$620,7,0)</f>
        <v>Technik</v>
      </c>
      <c r="I184" t="str">
        <f>VLOOKUP(B184,'B '!$A$2:$K$620,8,0)</f>
        <v>Smartphone-Monokular in Schwarz</v>
      </c>
      <c r="J184">
        <f>VLOOKUP(B184,'B '!$A$2:$K$620,9,0)</f>
        <v>0</v>
      </c>
      <c r="K184">
        <v>1</v>
      </c>
      <c r="L184">
        <f>VLOOKUP(B184,'B '!$A$2:$K$620,11,0)</f>
        <v>95</v>
      </c>
    </row>
    <row r="185" spans="1:12" x14ac:dyDescent="0.25">
      <c r="A185" s="1">
        <v>30197004</v>
      </c>
      <c r="B185">
        <f>VLOOKUP(A185,'B '!$A$2:$K$620,1,0)</f>
        <v>30197004</v>
      </c>
      <c r="C185">
        <f>VLOOKUP(B185,'B '!$A$2:$K$620,2,0)</f>
        <v>63011</v>
      </c>
      <c r="D185">
        <f>VLOOKUP(B185,'B '!$A$2:$K$620,3,0)</f>
        <v>10206222</v>
      </c>
      <c r="E185">
        <f>VLOOKUP(B185,'B '!$A$2:$K$620,4,0)</f>
        <v>7689474664951</v>
      </c>
      <c r="F185" t="str">
        <f>VLOOKUP(B185,'B '!$A$2:$K$620,5,0)</f>
        <v>SWEET ACCESS</v>
      </c>
      <c r="G185" t="str">
        <f>VLOOKUP(B185,'B '!$A$2:$K$620,6,0)</f>
        <v>Hartwaren</v>
      </c>
      <c r="H185" t="str">
        <f>VLOOKUP(B185,'B '!$A$2:$K$620,7,0)</f>
        <v>Technik</v>
      </c>
      <c r="I185" t="str">
        <f>VLOOKUP(B185,'B '!$A$2:$K$620,8,0)</f>
        <v>3er-Set: Lightning-Kabel in Silber</v>
      </c>
      <c r="J185">
        <f>VLOOKUP(B185,'B '!$A$2:$K$620,9,0)</f>
        <v>0</v>
      </c>
      <c r="K185">
        <v>1</v>
      </c>
      <c r="L185">
        <f>VLOOKUP(B185,'B '!$A$2:$K$620,11,0)</f>
        <v>59</v>
      </c>
    </row>
    <row r="186" spans="1:12" x14ac:dyDescent="0.25">
      <c r="A186" s="1">
        <v>23588648</v>
      </c>
      <c r="B186">
        <f>VLOOKUP(A186,'B '!$A$2:$K$620,1,0)</f>
        <v>23588648</v>
      </c>
      <c r="C186">
        <f>VLOOKUP(B186,'B '!$A$2:$K$620,2,0)</f>
        <v>46781</v>
      </c>
      <c r="D186">
        <f>VLOOKUP(B186,'B '!$A$2:$K$620,3,0)</f>
        <v>8230244</v>
      </c>
      <c r="E186">
        <f>VLOOKUP(B186,'B '!$A$2:$K$620,4,0)</f>
        <v>7689474658301</v>
      </c>
      <c r="F186" t="str">
        <f>VLOOKUP(B186,'B '!$A$2:$K$620,5,0)</f>
        <v>SWEET ACCESS</v>
      </c>
      <c r="G186" t="str">
        <f>VLOOKUP(B186,'B '!$A$2:$K$620,6,0)</f>
        <v>Hartwaren</v>
      </c>
      <c r="H186" t="str">
        <f>VLOOKUP(B186,'B '!$A$2:$K$620,7,0)</f>
        <v>Technik</v>
      </c>
      <c r="I186" t="str">
        <f>VLOOKUP(B186,'B '!$A$2:$K$620,8,0)</f>
        <v>Solar-Powerbank 20.000 mAh in Silber</v>
      </c>
      <c r="J186">
        <f>VLOOKUP(B186,'B '!$A$2:$K$620,9,0)</f>
        <v>0</v>
      </c>
      <c r="K186">
        <v>1</v>
      </c>
      <c r="L186">
        <f>VLOOKUP(B186,'B '!$A$2:$K$620,11,0)</f>
        <v>65</v>
      </c>
    </row>
    <row r="187" spans="1:12" x14ac:dyDescent="0.25">
      <c r="A187" s="1">
        <v>23588669</v>
      </c>
      <c r="B187">
        <f>VLOOKUP(A187,'B '!$A$2:$K$620,1,0)</f>
        <v>23588669</v>
      </c>
      <c r="C187">
        <f>VLOOKUP(B187,'B '!$A$2:$K$620,2,0)</f>
        <v>46781</v>
      </c>
      <c r="D187">
        <f>VLOOKUP(B187,'B '!$A$2:$K$620,3,0)</f>
        <v>8230265</v>
      </c>
      <c r="E187">
        <f>VLOOKUP(B187,'B '!$A$2:$K$620,4,0)</f>
        <v>7689474658370</v>
      </c>
      <c r="F187" t="str">
        <f>VLOOKUP(B187,'B '!$A$2:$K$620,5,0)</f>
        <v>SWEET ACCESS</v>
      </c>
      <c r="G187" t="str">
        <f>VLOOKUP(B187,'B '!$A$2:$K$620,6,0)</f>
        <v>Hartwaren</v>
      </c>
      <c r="H187" t="str">
        <f>VLOOKUP(B187,'B '!$A$2:$K$620,7,0)</f>
        <v>Technik</v>
      </c>
      <c r="I187" t="str">
        <f>VLOOKUP(B187,'B '!$A$2:$K$620,8,0)</f>
        <v>Kabellose Bluetooth-In-Ear-Kopfhörer in Weiß/ Rosa</v>
      </c>
      <c r="J187">
        <f>VLOOKUP(B187,'B '!$A$2:$K$620,9,0)</f>
        <v>0</v>
      </c>
      <c r="K187">
        <v>1</v>
      </c>
      <c r="L187">
        <f>VLOOKUP(B187,'B '!$A$2:$K$620,11,0)</f>
        <v>179</v>
      </c>
    </row>
    <row r="188" spans="1:12" x14ac:dyDescent="0.25">
      <c r="A188" s="1">
        <v>26863601</v>
      </c>
      <c r="B188">
        <f>VLOOKUP(A188,'B '!$A$2:$K$620,1,0)</f>
        <v>26863601</v>
      </c>
      <c r="C188">
        <f>VLOOKUP(B188,'B '!$A$2:$K$620,2,0)</f>
        <v>51215</v>
      </c>
      <c r="D188">
        <f>VLOOKUP(B188,'B '!$A$2:$K$620,3,0)</f>
        <v>9224060</v>
      </c>
      <c r="E188">
        <f>VLOOKUP(B188,'B '!$A$2:$K$620,4,0)</f>
        <v>7689474662889</v>
      </c>
      <c r="F188" t="str">
        <f>VLOOKUP(B188,'B '!$A$2:$K$620,5,0)</f>
        <v>SWEET ACCESS</v>
      </c>
      <c r="G188" t="str">
        <f>VLOOKUP(B188,'B '!$A$2:$K$620,6,0)</f>
        <v>Hartwaren</v>
      </c>
      <c r="H188" t="str">
        <f>VLOOKUP(B188,'B '!$A$2:$K$620,7,0)</f>
        <v>Technik</v>
      </c>
      <c r="I188" t="str">
        <f>VLOOKUP(B188,'B '!$A$2:$K$620,8,0)</f>
        <v>Solar-Powerbank 20.000 mAh in Schwarz</v>
      </c>
      <c r="J188">
        <f>VLOOKUP(B188,'B '!$A$2:$K$620,9,0)</f>
        <v>0</v>
      </c>
      <c r="K188">
        <v>1</v>
      </c>
      <c r="L188">
        <f>VLOOKUP(B188,'B '!$A$2:$K$620,11,0)</f>
        <v>65</v>
      </c>
    </row>
    <row r="189" spans="1:12" x14ac:dyDescent="0.25">
      <c r="A189" s="1">
        <v>29696857</v>
      </c>
      <c r="B189">
        <f>VLOOKUP(A189,'B '!$A$2:$K$620,1,0)</f>
        <v>29696857</v>
      </c>
      <c r="C189">
        <f>VLOOKUP(B189,'B '!$A$2:$K$620,2,0)</f>
        <v>51422</v>
      </c>
      <c r="D189">
        <f>VLOOKUP(B189,'B '!$A$2:$K$620,3,0)</f>
        <v>10039406</v>
      </c>
      <c r="E189">
        <f>VLOOKUP(B189,'B '!$A$2:$K$620,4,0)</f>
        <v>7689474663763</v>
      </c>
      <c r="F189" t="str">
        <f>VLOOKUP(B189,'B '!$A$2:$K$620,5,0)</f>
        <v>SmartCase</v>
      </c>
      <c r="G189" t="str">
        <f>VLOOKUP(B189,'B '!$A$2:$K$620,6,0)</f>
        <v>Hartwaren</v>
      </c>
      <c r="H189" t="str">
        <f>VLOOKUP(B189,'B '!$A$2:$K$620,7,0)</f>
        <v>Technik</v>
      </c>
      <c r="I189" t="str">
        <f>VLOOKUP(B189,'B '!$A$2:$K$620,8,0)</f>
        <v>Bluetooth-In-Ear-Kopfhörer in Weiß/ Silber</v>
      </c>
      <c r="J189">
        <f>VLOOKUP(B189,'B '!$A$2:$K$620,9,0)</f>
        <v>0</v>
      </c>
      <c r="K189">
        <v>1</v>
      </c>
      <c r="L189">
        <f>VLOOKUP(B189,'B '!$A$2:$K$620,11,0)</f>
        <v>140</v>
      </c>
    </row>
    <row r="190" spans="1:12" x14ac:dyDescent="0.25">
      <c r="A190" s="1">
        <v>23588648</v>
      </c>
      <c r="B190">
        <f>VLOOKUP(A190,'B '!$A$2:$K$620,1,0)</f>
        <v>23588648</v>
      </c>
      <c r="C190">
        <f>VLOOKUP(B190,'B '!$A$2:$K$620,2,0)</f>
        <v>46781</v>
      </c>
      <c r="D190">
        <f>VLOOKUP(B190,'B '!$A$2:$K$620,3,0)</f>
        <v>8230244</v>
      </c>
      <c r="E190">
        <f>VLOOKUP(B190,'B '!$A$2:$K$620,4,0)</f>
        <v>7689474658301</v>
      </c>
      <c r="F190" t="str">
        <f>VLOOKUP(B190,'B '!$A$2:$K$620,5,0)</f>
        <v>SWEET ACCESS</v>
      </c>
      <c r="G190" t="str">
        <f>VLOOKUP(B190,'B '!$A$2:$K$620,6,0)</f>
        <v>Hartwaren</v>
      </c>
      <c r="H190" t="str">
        <f>VLOOKUP(B190,'B '!$A$2:$K$620,7,0)</f>
        <v>Technik</v>
      </c>
      <c r="I190" t="str">
        <f>VLOOKUP(B190,'B '!$A$2:$K$620,8,0)</f>
        <v>Solar-Powerbank 20.000 mAh in Silber</v>
      </c>
      <c r="J190">
        <f>VLOOKUP(B190,'B '!$A$2:$K$620,9,0)</f>
        <v>0</v>
      </c>
      <c r="K190">
        <v>1</v>
      </c>
      <c r="L190">
        <f>VLOOKUP(B190,'B '!$A$2:$K$620,11,0)</f>
        <v>65</v>
      </c>
    </row>
    <row r="191" spans="1:12" x14ac:dyDescent="0.25">
      <c r="A191" s="1">
        <v>23588540</v>
      </c>
      <c r="B191">
        <f>VLOOKUP(A191,'B '!$A$2:$K$620,1,0)</f>
        <v>23588540</v>
      </c>
      <c r="C191">
        <f>VLOOKUP(B191,'B '!$A$2:$K$620,2,0)</f>
        <v>46781</v>
      </c>
      <c r="D191">
        <f>VLOOKUP(B191,'B '!$A$2:$K$620,3,0)</f>
        <v>8230136</v>
      </c>
      <c r="E191">
        <f>VLOOKUP(B191,'B '!$A$2:$K$620,4,0)</f>
        <v>7689474657946</v>
      </c>
      <c r="F191" t="str">
        <f>VLOOKUP(B191,'B '!$A$2:$K$620,5,0)</f>
        <v>SWEET ACCESS</v>
      </c>
      <c r="G191" t="str">
        <f>VLOOKUP(B191,'B '!$A$2:$K$620,6,0)</f>
        <v>Hartwaren</v>
      </c>
      <c r="H191" t="str">
        <f>VLOOKUP(B191,'B '!$A$2:$K$620,7,0)</f>
        <v>Freizeit und Sport</v>
      </c>
      <c r="I191" t="str">
        <f>VLOOKUP(B191,'B '!$A$2:$K$620,8,0)</f>
        <v>Kfz-Smartphone-Halterung in Schwarz/ Gold</v>
      </c>
      <c r="J191">
        <f>VLOOKUP(B191,'B '!$A$2:$K$620,9,0)</f>
        <v>0</v>
      </c>
      <c r="K191">
        <v>1</v>
      </c>
      <c r="L191">
        <f>VLOOKUP(B191,'B '!$A$2:$K$620,11,0)</f>
        <v>20</v>
      </c>
    </row>
    <row r="192" spans="1:12" x14ac:dyDescent="0.25">
      <c r="A192" s="1">
        <v>23588423</v>
      </c>
      <c r="B192">
        <f>VLOOKUP(A192,'B '!$A$2:$K$620,1,0)</f>
        <v>23588423</v>
      </c>
      <c r="C192">
        <f>VLOOKUP(B192,'B '!$A$2:$K$620,2,0)</f>
        <v>46781</v>
      </c>
      <c r="D192">
        <f>VLOOKUP(B192,'B '!$A$2:$K$620,3,0)</f>
        <v>8230019</v>
      </c>
      <c r="E192">
        <f>VLOOKUP(B192,'B '!$A$2:$K$620,4,0)</f>
        <v>7689474657557</v>
      </c>
      <c r="F192" t="str">
        <f>VLOOKUP(B192,'B '!$A$2:$K$620,5,0)</f>
        <v>SWEET ACCESS</v>
      </c>
      <c r="G192" t="str">
        <f>VLOOKUP(B192,'B '!$A$2:$K$620,6,0)</f>
        <v>Hartwaren</v>
      </c>
      <c r="H192" t="str">
        <f>VLOOKUP(B192,'B '!$A$2:$K$620,7,0)</f>
        <v>Freizeit und Sport</v>
      </c>
      <c r="I192" t="str">
        <f>VLOOKUP(B192,'B '!$A$2:$K$620,8,0)</f>
        <v>Fitnessarmband in Schwarz</v>
      </c>
      <c r="J192">
        <f>VLOOKUP(B192,'B '!$A$2:$K$620,9,0)</f>
        <v>0</v>
      </c>
      <c r="K192">
        <v>1</v>
      </c>
      <c r="L192">
        <f>VLOOKUP(B192,'B '!$A$2:$K$620,11,0)</f>
        <v>65</v>
      </c>
    </row>
    <row r="193" spans="1:12" x14ac:dyDescent="0.25">
      <c r="A193" s="1">
        <v>22258330</v>
      </c>
      <c r="B193">
        <f>VLOOKUP(A193,'B '!$A$2:$K$620,1,0)</f>
        <v>22258330</v>
      </c>
      <c r="C193">
        <f>VLOOKUP(B193,'B '!$A$2:$K$620,2,0)</f>
        <v>46134</v>
      </c>
      <c r="D193">
        <f>VLOOKUP(B193,'B '!$A$2:$K$620,3,0)</f>
        <v>7790297</v>
      </c>
      <c r="E193">
        <f>VLOOKUP(B193,'B '!$A$2:$K$620,4,0)</f>
        <v>7689474657199</v>
      </c>
      <c r="F193" t="str">
        <f>VLOOKUP(B193,'B '!$A$2:$K$620,5,0)</f>
        <v>SmartCase</v>
      </c>
      <c r="G193" t="str">
        <f>VLOOKUP(B193,'B '!$A$2:$K$620,6,0)</f>
        <v>Hartwaren</v>
      </c>
      <c r="H193" t="str">
        <f>VLOOKUP(B193,'B '!$A$2:$K$620,7,0)</f>
        <v>Technik</v>
      </c>
      <c r="I193" t="str">
        <f>VLOOKUP(B193,'B '!$A$2:$K$620,8,0)</f>
        <v>Bluetooth-In-Ear-Kopfhörer in Silber</v>
      </c>
      <c r="J193">
        <f>VLOOKUP(B193,'B '!$A$2:$K$620,9,0)</f>
        <v>0</v>
      </c>
      <c r="K193">
        <v>1</v>
      </c>
      <c r="L193">
        <f>VLOOKUP(B193,'B '!$A$2:$K$620,11,0)</f>
        <v>149</v>
      </c>
    </row>
    <row r="194" spans="1:12" x14ac:dyDescent="0.25">
      <c r="A194" s="1">
        <v>29696857</v>
      </c>
      <c r="B194">
        <f>VLOOKUP(A194,'B '!$A$2:$K$620,1,0)</f>
        <v>29696857</v>
      </c>
      <c r="C194">
        <f>VLOOKUP(B194,'B '!$A$2:$K$620,2,0)</f>
        <v>51422</v>
      </c>
      <c r="D194">
        <f>VLOOKUP(B194,'B '!$A$2:$K$620,3,0)</f>
        <v>10039406</v>
      </c>
      <c r="E194">
        <f>VLOOKUP(B194,'B '!$A$2:$K$620,4,0)</f>
        <v>7689474663763</v>
      </c>
      <c r="F194" t="str">
        <f>VLOOKUP(B194,'B '!$A$2:$K$620,5,0)</f>
        <v>SmartCase</v>
      </c>
      <c r="G194" t="str">
        <f>VLOOKUP(B194,'B '!$A$2:$K$620,6,0)</f>
        <v>Hartwaren</v>
      </c>
      <c r="H194" t="str">
        <f>VLOOKUP(B194,'B '!$A$2:$K$620,7,0)</f>
        <v>Technik</v>
      </c>
      <c r="I194" t="str">
        <f>VLOOKUP(B194,'B '!$A$2:$K$620,8,0)</f>
        <v>Bluetooth-In-Ear-Kopfhörer in Weiß/ Silber</v>
      </c>
      <c r="J194">
        <f>VLOOKUP(B194,'B '!$A$2:$K$620,9,0)</f>
        <v>0</v>
      </c>
      <c r="K194">
        <v>1</v>
      </c>
      <c r="L194">
        <f>VLOOKUP(B194,'B '!$A$2:$K$620,11,0)</f>
        <v>140</v>
      </c>
    </row>
    <row r="195" spans="1:12" x14ac:dyDescent="0.25">
      <c r="A195" s="1">
        <v>27596803</v>
      </c>
      <c r="B195">
        <f>VLOOKUP(A195,'B '!$A$2:$K$620,1,0)</f>
        <v>27596803</v>
      </c>
      <c r="C195">
        <f>VLOOKUP(B195,'B '!$A$2:$K$620,2,0)</f>
        <v>49346</v>
      </c>
      <c r="D195">
        <f>VLOOKUP(B195,'B '!$A$2:$K$620,3,0)</f>
        <v>9425671</v>
      </c>
      <c r="E195">
        <f>VLOOKUP(B195,'B '!$A$2:$K$620,4,0)</f>
        <v>3760093541916</v>
      </c>
      <c r="F195" t="str">
        <f>VLOOKUP(B195,'B '!$A$2:$K$620,5,0)</f>
        <v>Lumijardin</v>
      </c>
      <c r="G195" t="str">
        <f>VLOOKUP(B195,'B '!$A$2:$K$620,6,0)</f>
        <v>Hartwaren</v>
      </c>
      <c r="H195" t="str">
        <f>VLOOKUP(B195,'B '!$A$2:$K$620,7,0)</f>
        <v>Lampen &amp; Leuchten</v>
      </c>
      <c r="I195" t="str">
        <f>VLOOKUP(B195,'B '!$A$2:$K$620,8,0)</f>
        <v>LED-Solar-Bodenspots "Half Moon" in Weiß</v>
      </c>
      <c r="J195">
        <f>VLOOKUP(B195,'B '!$A$2:$K$620,9,0)</f>
        <v>0</v>
      </c>
      <c r="K195">
        <v>1</v>
      </c>
      <c r="L195">
        <f>VLOOKUP(B195,'B '!$A$2:$K$620,11,0)</f>
        <v>59</v>
      </c>
    </row>
    <row r="196" spans="1:12" x14ac:dyDescent="0.25">
      <c r="A196" s="1">
        <v>27596947</v>
      </c>
      <c r="B196">
        <f>VLOOKUP(A196,'B '!$A$2:$K$620,1,0)</f>
        <v>27596947</v>
      </c>
      <c r="C196">
        <f>VLOOKUP(B196,'B '!$A$2:$K$620,2,0)</f>
        <v>49346</v>
      </c>
      <c r="D196">
        <f>VLOOKUP(B196,'B '!$A$2:$K$620,3,0)</f>
        <v>9425815</v>
      </c>
      <c r="E196">
        <f>VLOOKUP(B196,'B '!$A$2:$K$620,4,0)</f>
        <v>3760093544207</v>
      </c>
      <c r="F196" t="str">
        <f>VLOOKUP(B196,'B '!$A$2:$K$620,5,0)</f>
        <v>Lumijardin</v>
      </c>
      <c r="G196" t="str">
        <f>VLOOKUP(B196,'B '!$A$2:$K$620,6,0)</f>
        <v>Hartwaren</v>
      </c>
      <c r="H196" t="str">
        <f>VLOOKUP(B196,'B '!$A$2:$K$620,7,0)</f>
        <v>Lampen &amp; Leuchten</v>
      </c>
      <c r="I196" t="str">
        <f>VLOOKUP(B196,'B '!$A$2:$K$620,8,0)</f>
        <v>LED-Solarleuchte "Loft Pear" in Schwarz - Ø 18 cm</v>
      </c>
      <c r="J196">
        <f>VLOOKUP(B196,'B '!$A$2:$K$620,9,0)</f>
        <v>0</v>
      </c>
      <c r="K196">
        <v>1</v>
      </c>
      <c r="L196">
        <f>VLOOKUP(B196,'B '!$A$2:$K$620,11,0)</f>
        <v>49</v>
      </c>
    </row>
    <row r="197" spans="1:12" x14ac:dyDescent="0.25">
      <c r="A197" s="1">
        <v>21564758</v>
      </c>
      <c r="B197">
        <f>VLOOKUP(A197,'B '!$A$2:$K$620,1,0)</f>
        <v>21564758</v>
      </c>
      <c r="C197">
        <f>VLOOKUP(B197,'B '!$A$2:$K$620,2,0)</f>
        <v>42074</v>
      </c>
      <c r="D197">
        <f>VLOOKUP(B197,'B '!$A$2:$K$620,3,0)</f>
        <v>7585118</v>
      </c>
      <c r="E197">
        <f>VLOOKUP(B197,'B '!$A$2:$K$620,4,0)</f>
        <v>3760093541909</v>
      </c>
      <c r="F197" t="str">
        <f>VLOOKUP(B197,'B '!$A$2:$K$620,5,0)</f>
        <v>Lumijardin</v>
      </c>
      <c r="G197" t="str">
        <f>VLOOKUP(B197,'B '!$A$2:$K$620,6,0)</f>
        <v>Hartwaren</v>
      </c>
      <c r="H197" t="str">
        <f>VLOOKUP(B197,'B '!$A$2:$K$620,7,0)</f>
        <v>Lampen &amp; Leuchten</v>
      </c>
      <c r="I197" t="str">
        <f>VLOOKUP(B197,'B '!$A$2:$K$620,8,0)</f>
        <v>LED-Solar-Lichtergirlande "Detroit" in Schwarz - (L)500 cm</v>
      </c>
      <c r="J197">
        <f>VLOOKUP(B197,'B '!$A$2:$K$620,9,0)</f>
        <v>0</v>
      </c>
      <c r="K197">
        <v>1</v>
      </c>
      <c r="L197">
        <f>VLOOKUP(B197,'B '!$A$2:$K$620,11,0)</f>
        <v>26.7</v>
      </c>
    </row>
    <row r="198" spans="1:12" x14ac:dyDescent="0.25">
      <c r="A198" s="1">
        <v>6726540</v>
      </c>
      <c r="B198">
        <f>VLOOKUP(A198,'B '!$A$2:$K$620,1,0)</f>
        <v>6726540</v>
      </c>
      <c r="C198">
        <f>VLOOKUP(B198,'B '!$A$2:$K$620,2,0)</f>
        <v>10095</v>
      </c>
      <c r="D198">
        <f>VLOOKUP(B198,'B '!$A$2:$K$620,3,0)</f>
        <v>3149658</v>
      </c>
      <c r="E198">
        <f>VLOOKUP(B198,'B '!$A$2:$K$620,4,0)</f>
        <v>4002541207647</v>
      </c>
      <c r="F198" t="str">
        <f>VLOOKUP(B198,'B '!$A$2:$K$620,5,0)</f>
        <v>LEONARDO</v>
      </c>
      <c r="G198" t="str">
        <f>VLOOKUP(B198,'B '!$A$2:$K$620,6,0)</f>
        <v>Hartwaren</v>
      </c>
      <c r="H198" t="str">
        <f>VLOOKUP(B198,'B '!$A$2:$K$620,7,0)</f>
        <v>Gedeckter Tisch</v>
      </c>
      <c r="I198" t="str">
        <f>VLOOKUP(B198,'B '!$A$2:$K$620,8,0)</f>
        <v>6er-Set: Weißweingläser "Volterra" - 100 ml</v>
      </c>
      <c r="J198">
        <f>VLOOKUP(B198,'B '!$A$2:$K$620,9,0)</f>
        <v>0</v>
      </c>
      <c r="K198">
        <v>1</v>
      </c>
      <c r="L198">
        <f>VLOOKUP(B198,'B '!$A$2:$K$620,11,0)</f>
        <v>17.7</v>
      </c>
    </row>
    <row r="199" spans="1:12" x14ac:dyDescent="0.25">
      <c r="A199" s="1">
        <v>23588489</v>
      </c>
      <c r="B199">
        <f>VLOOKUP(A199,'B '!$A$2:$K$620,1,0)</f>
        <v>23588489</v>
      </c>
      <c r="C199">
        <f>VLOOKUP(B199,'B '!$A$2:$K$620,2,0)</f>
        <v>46781</v>
      </c>
      <c r="D199">
        <f>VLOOKUP(B199,'B '!$A$2:$K$620,3,0)</f>
        <v>8230085</v>
      </c>
      <c r="E199">
        <f>VLOOKUP(B199,'B '!$A$2:$K$620,4,0)</f>
        <v>7689474657779</v>
      </c>
      <c r="F199" t="str">
        <f>VLOOKUP(B199,'B '!$A$2:$K$620,5,0)</f>
        <v>SWEET ACCESS</v>
      </c>
      <c r="G199" t="str">
        <f>VLOOKUP(B199,'B '!$A$2:$K$620,6,0)</f>
        <v>Hartwaren</v>
      </c>
      <c r="H199" t="str">
        <f>VLOOKUP(B199,'B '!$A$2:$K$620,7,0)</f>
        <v>Technik</v>
      </c>
      <c r="I199" t="str">
        <f>VLOOKUP(B199,'B '!$A$2:$K$620,8,0)</f>
        <v>Bluetooth-On-Ear-Kopfhörer mit FM-Radio in Weiß/ Gold</v>
      </c>
      <c r="J199">
        <f>VLOOKUP(B199,'B '!$A$2:$K$620,9,0)</f>
        <v>0</v>
      </c>
      <c r="K199">
        <v>1</v>
      </c>
      <c r="L199">
        <f>VLOOKUP(B199,'B '!$A$2:$K$620,11,0)</f>
        <v>60</v>
      </c>
    </row>
    <row r="200" spans="1:12" x14ac:dyDescent="0.25">
      <c r="A200" s="1">
        <v>23588612</v>
      </c>
      <c r="B200">
        <f>VLOOKUP(A200,'B '!$A$2:$K$620,1,0)</f>
        <v>23588612</v>
      </c>
      <c r="C200">
        <f>VLOOKUP(B200,'B '!$A$2:$K$620,2,0)</f>
        <v>46781</v>
      </c>
      <c r="D200">
        <f>VLOOKUP(B200,'B '!$A$2:$K$620,3,0)</f>
        <v>8230208</v>
      </c>
      <c r="E200">
        <f>VLOOKUP(B200,'B '!$A$2:$K$620,4,0)</f>
        <v>7689474658189</v>
      </c>
      <c r="F200" t="str">
        <f>VLOOKUP(B200,'B '!$A$2:$K$620,5,0)</f>
        <v>SWEET ACCESS</v>
      </c>
      <c r="G200" t="str">
        <f>VLOOKUP(B200,'B '!$A$2:$K$620,6,0)</f>
        <v>Hartwaren</v>
      </c>
      <c r="H200" t="str">
        <f>VLOOKUP(B200,'B '!$A$2:$K$620,7,0)</f>
        <v>Technik</v>
      </c>
      <c r="I200" t="str">
        <f>VLOOKUP(B200,'B '!$A$2:$K$620,8,0)</f>
        <v>Kabellose Bluetooth-In-Ear-Kopfhörer in Weiß</v>
      </c>
      <c r="J200">
        <f>VLOOKUP(B200,'B '!$A$2:$K$620,9,0)</f>
        <v>0</v>
      </c>
      <c r="K200">
        <v>1</v>
      </c>
      <c r="L200">
        <f>VLOOKUP(B200,'B '!$A$2:$K$620,11,0)</f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C </vt:lpstr>
      <vt:lpstr>B </vt:lpstr>
      <vt:lpstr>8477425</vt:lpstr>
      <vt:lpstr>3591224</vt:lpstr>
      <vt:lpstr>6793044</vt:lpstr>
      <vt:lpstr>5816707</vt:lpstr>
      <vt:lpstr>3387858</vt:lpstr>
      <vt:lpstr>5132069</vt:lpstr>
      <vt:lpstr>5913228</vt:lpstr>
      <vt:lpstr>5184617</vt:lpstr>
      <vt:lpstr>4482641</vt:lpstr>
      <vt:lpstr>8793397</vt:lpstr>
      <vt:lpstr>3351315</vt:lpstr>
      <vt:lpstr>6027595</vt:lpstr>
      <vt:lpstr>9666602</vt:lpstr>
      <vt:lpstr>9103660</vt:lpstr>
      <vt:lpstr>7029220</vt:lpstr>
      <vt:lpstr>6275732</vt:lpstr>
      <vt:lpstr>7050869</vt:lpstr>
      <vt:lpstr>9819021</vt:lpstr>
      <vt:lpstr>3683928</vt:lpstr>
      <vt:lpstr>7511443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Serhii Yanko</cp:lastModifiedBy>
  <dcterms:created xsi:type="dcterms:W3CDTF">2023-02-15T10:34:26Z</dcterms:created>
  <dcterms:modified xsi:type="dcterms:W3CDTF">2023-10-19T09:16:58Z</dcterms:modified>
</cp:coreProperties>
</file>